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T:\2023\"/>
    </mc:Choice>
  </mc:AlternateContent>
  <xr:revisionPtr revIDLastSave="0" documentId="13_ncr:1_{17728A7C-ED5A-4709-B59C-768B6034BF29}" xr6:coauthVersionLast="47" xr6:coauthVersionMax="47" xr10:uidLastSave="{00000000-0000-0000-0000-000000000000}"/>
  <bookViews>
    <workbookView xWindow="20370" yWindow="-1290" windowWidth="29040" windowHeight="15720" firstSheet="13" activeTab="20" xr2:uid="{00000000-000D-0000-FFFF-FFFF00000000}"/>
  </bookViews>
  <sheets>
    <sheet name="2023" sheetId="20" r:id="rId1"/>
    <sheet name="QUADRO GERAL" sheetId="21" r:id="rId2"/>
    <sheet name="AQUISIÇÃO" sheetId="1" r:id="rId3"/>
    <sheet name="ATHIS" sheetId="6" r:id="rId4"/>
    <sheet name="CAPACITAÇÃO" sheetId="13" r:id="rId5"/>
    <sheet name="CE" sheetId="19" r:id="rId6"/>
    <sheet name="CEAU" sheetId="11" r:id="rId7"/>
    <sheet name="CED" sheetId="10" r:id="rId8"/>
    <sheet name="CEF" sheetId="7" r:id="rId9"/>
    <sheet name="CEP" sheetId="8" r:id="rId10"/>
    <sheet name="CFA" sheetId="9" r:id="rId11"/>
    <sheet name="COMUNICAÇÃO" sheetId="12" r:id="rId12"/>
    <sheet name="CPUA" sheetId="17" r:id="rId13"/>
    <sheet name="CSC ATENDIMENTO" sheetId="2" r:id="rId14"/>
    <sheet name="CSC FISCALIZAÇÃO" sheetId="3" r:id="rId15"/>
    <sheet name="FUNDO DE APOIO" sheetId="14" r:id="rId16"/>
    <sheet name="GERAD" sheetId="4" r:id="rId17"/>
    <sheet name="GERGER" sheetId="5" r:id="rId18"/>
    <sheet name="GERFIS" sheetId="18" r:id="rId19"/>
    <sheet name="PATROCÍNIO" sheetId="15" r:id="rId20"/>
    <sheet name="RESERVA DE CONTINGÊNCIA" sheetId="16" r:id="rId21"/>
  </sheets>
  <externalReferences>
    <externalReference r:id="rId22"/>
  </externalReferences>
  <definedNames>
    <definedName name="__xlfn_IFERROR">#N/A</definedName>
    <definedName name="A" localSheetId="2">#REF!</definedName>
    <definedName name="A">#REF!</definedName>
    <definedName name="Anexo">#REF!</definedName>
    <definedName name="Anexo_1.4.4">#REF!</definedName>
    <definedName name="ar">#N/A</definedName>
    <definedName name="_xlnm.Print_Area" localSheetId="2">AQUISIÇÃO!$A$1:$F$22</definedName>
    <definedName name="_xlnm.Print_Area" localSheetId="3">ATHIS!$A$1:$BM$16</definedName>
    <definedName name="_xlnm.Print_Area" localSheetId="4">CAPACITAÇÃO!$A$1:$F$13</definedName>
    <definedName name="_xlnm.Print_Area" localSheetId="5">CE!$A$1:$F$15</definedName>
    <definedName name="_xlnm.Print_Area" localSheetId="6">CEAU!$A$1:$F$18</definedName>
    <definedName name="_xlnm.Print_Area" localSheetId="7">CED!$A$1:$F$20</definedName>
    <definedName name="_xlnm.Print_Area" localSheetId="8">CEF!$A$1:$F$24</definedName>
    <definedName name="_xlnm.Print_Area" localSheetId="9">CEP!$A$1:$F$22</definedName>
    <definedName name="_xlnm.Print_Area" localSheetId="10">CFA!$A$1:$F$15</definedName>
    <definedName name="_xlnm.Print_Area" localSheetId="11">COMUNICAÇÃO!$A$1:$F$23</definedName>
    <definedName name="_xlnm.Print_Area" localSheetId="12">CPUA!$A$1:$F$22</definedName>
    <definedName name="_xlnm.Print_Area" localSheetId="13">'CSC ATENDIMENTO'!$A$1:$F$13</definedName>
    <definedName name="_xlnm.Print_Area" localSheetId="14">'CSC FISCALIZAÇÃO'!$A$1:$F$14</definedName>
    <definedName name="_xlnm.Print_Area" localSheetId="15">'FUNDO DE APOIO'!$A$1:$F$13</definedName>
    <definedName name="_xlnm.Print_Area" localSheetId="16">GERAD!$A$1:$F$17</definedName>
    <definedName name="_xlnm.Print_Area" localSheetId="18">GERFIS!$A$1:$F$24</definedName>
    <definedName name="_xlnm.Print_Area" localSheetId="17">GERGER!$A$1:$F$20</definedName>
    <definedName name="_xlnm.Print_Area" localSheetId="1">'QUADRO GERAL'!$A$1:$Z$32</definedName>
    <definedName name="_xlnm.Print_Area" localSheetId="20">'RESERVA DE CONTINGÊNCIA'!$A$1:$F$14</definedName>
    <definedName name="asas">#REF!</definedName>
    <definedName name="ass">#REF!</definedName>
    <definedName name="_xlnm.Database" localSheetId="2">#REF!</definedName>
    <definedName name="_xlnm.Database">#REF!</definedName>
    <definedName name="banco_de_dados_sym">#REF!</definedName>
    <definedName name="Copia">#REF!</definedName>
    <definedName name="copia2">#REF!</definedName>
    <definedName name="_xlnm.Criteria">#REF!</definedName>
    <definedName name="dados">#REF!</definedName>
    <definedName name="Database">#REF!</definedName>
    <definedName name="DEZEMBRO">#REF!</definedName>
    <definedName name="huala">#REF!</definedName>
    <definedName name="kk">#REF!</definedName>
    <definedName name="Percentual5">'[1]Estudos - Receita'!$XFB$1:$XFB$20</definedName>
    <definedName name="PJ2anos">'[1]Estudos - Quant. PJ'!$K:$O,'[1]Estudos - Quant. PJ'!$J$2</definedName>
    <definedName name="PREs">#N/A</definedName>
    <definedName name="Presid">#N/A</definedName>
    <definedName name="X">#REF!</definedName>
    <definedName name="XFE1048575">#REF!</definedName>
    <definedName name="XFe1048576">#REF!</definedName>
  </definedNames>
  <calcPr calcId="191029"/>
</workbook>
</file>

<file path=xl/calcChain.xml><?xml version="1.0" encoding="utf-8"?>
<calcChain xmlns="http://schemas.openxmlformats.org/spreadsheetml/2006/main">
  <c r="S32" i="21" l="1"/>
  <c r="S30" i="21"/>
  <c r="I29" i="21"/>
  <c r="H29" i="21"/>
  <c r="AA28" i="21"/>
  <c r="Z28" i="21"/>
  <c r="Y28" i="21"/>
  <c r="X28" i="21"/>
  <c r="W28" i="21"/>
  <c r="V28" i="21"/>
  <c r="U28" i="21"/>
  <c r="T28" i="21"/>
  <c r="J28" i="21"/>
  <c r="K28" i="21" s="1"/>
  <c r="AA26" i="21"/>
  <c r="Z26" i="21"/>
  <c r="Y26" i="21"/>
  <c r="X26" i="21"/>
  <c r="W26" i="21"/>
  <c r="V26" i="21"/>
  <c r="U26" i="21"/>
  <c r="T26" i="21"/>
  <c r="K26" i="21"/>
  <c r="J26" i="21"/>
  <c r="AA25" i="21"/>
  <c r="Z25" i="21"/>
  <c r="Y25" i="21"/>
  <c r="X25" i="21"/>
  <c r="W25" i="21"/>
  <c r="V25" i="21"/>
  <c r="U25" i="21"/>
  <c r="T25" i="21"/>
  <c r="J25" i="21"/>
  <c r="K25" i="21" s="1"/>
  <c r="AA24" i="21"/>
  <c r="Z24" i="21"/>
  <c r="Y24" i="21"/>
  <c r="X24" i="21"/>
  <c r="W24" i="21"/>
  <c r="V24" i="21"/>
  <c r="U24" i="21"/>
  <c r="T24" i="21"/>
  <c r="K24" i="21"/>
  <c r="J24" i="21"/>
  <c r="AA23" i="21"/>
  <c r="Z23" i="21"/>
  <c r="Y23" i="21"/>
  <c r="X23" i="21"/>
  <c r="W23" i="21"/>
  <c r="V23" i="21"/>
  <c r="U23" i="21"/>
  <c r="T23" i="21"/>
  <c r="J23" i="21"/>
  <c r="K23" i="21" s="1"/>
  <c r="AA22" i="21"/>
  <c r="Z22" i="21"/>
  <c r="Y22" i="21"/>
  <c r="X22" i="21"/>
  <c r="W22" i="21"/>
  <c r="V22" i="21"/>
  <c r="U22" i="21"/>
  <c r="T22" i="21"/>
  <c r="K22" i="21"/>
  <c r="J22" i="21"/>
  <c r="AA21" i="21"/>
  <c r="Z21" i="21"/>
  <c r="Y21" i="21"/>
  <c r="X21" i="21"/>
  <c r="W21" i="21"/>
  <c r="V21" i="21"/>
  <c r="U21" i="21"/>
  <c r="T21" i="21"/>
  <c r="J21" i="21"/>
  <c r="K21" i="21" s="1"/>
  <c r="AA20" i="21"/>
  <c r="Z20" i="21"/>
  <c r="Y20" i="21"/>
  <c r="X20" i="21"/>
  <c r="W20" i="21"/>
  <c r="V20" i="21"/>
  <c r="U20" i="21"/>
  <c r="T20" i="21"/>
  <c r="K20" i="21"/>
  <c r="J20" i="21"/>
  <c r="AA19" i="21"/>
  <c r="Z19" i="21"/>
  <c r="Y19" i="21"/>
  <c r="X19" i="21"/>
  <c r="W19" i="21"/>
  <c r="V19" i="21"/>
  <c r="U19" i="21"/>
  <c r="T19" i="21"/>
  <c r="J19" i="21"/>
  <c r="K19" i="21" s="1"/>
  <c r="AA18" i="21"/>
  <c r="Z18" i="21"/>
  <c r="Y18" i="21"/>
  <c r="X18" i="21"/>
  <c r="W18" i="21"/>
  <c r="V18" i="21"/>
  <c r="U18" i="21"/>
  <c r="T18" i="21"/>
  <c r="K18" i="21"/>
  <c r="J18" i="21"/>
  <c r="AA17" i="21"/>
  <c r="Z17" i="21"/>
  <c r="Y17" i="21"/>
  <c r="X17" i="21"/>
  <c r="W17" i="21"/>
  <c r="V17" i="21"/>
  <c r="U17" i="21"/>
  <c r="T17" i="21"/>
  <c r="J17" i="21"/>
  <c r="K17" i="21" s="1"/>
  <c r="AA16" i="21"/>
  <c r="Z16" i="21"/>
  <c r="Y16" i="21"/>
  <c r="X16" i="21"/>
  <c r="W16" i="21"/>
  <c r="V16" i="21"/>
  <c r="U16" i="21"/>
  <c r="T16" i="21"/>
  <c r="K16" i="21"/>
  <c r="J16" i="21"/>
  <c r="AA15" i="21"/>
  <c r="Z15" i="21"/>
  <c r="Y15" i="21"/>
  <c r="X15" i="21"/>
  <c r="W15" i="21"/>
  <c r="V15" i="21"/>
  <c r="U15" i="21"/>
  <c r="T15" i="21"/>
  <c r="J15" i="21"/>
  <c r="K15" i="21" s="1"/>
  <c r="AA14" i="21"/>
  <c r="Z14" i="21"/>
  <c r="Y14" i="21"/>
  <c r="X14" i="21"/>
  <c r="W14" i="21"/>
  <c r="V14" i="21"/>
  <c r="U14" i="21"/>
  <c r="T14" i="21"/>
  <c r="K14" i="21"/>
  <c r="J14" i="21"/>
  <c r="AA13" i="21"/>
  <c r="Z13" i="21"/>
  <c r="Y13" i="21"/>
  <c r="X13" i="21"/>
  <c r="W13" i="21"/>
  <c r="V13" i="21"/>
  <c r="U13" i="21"/>
  <c r="T13" i="21"/>
  <c r="J13" i="21"/>
  <c r="K13" i="21" s="1"/>
  <c r="AA12" i="21"/>
  <c r="Z12" i="21"/>
  <c r="Y12" i="21"/>
  <c r="X12" i="21"/>
  <c r="W12" i="21"/>
  <c r="V12" i="21"/>
  <c r="U12" i="21"/>
  <c r="T12" i="21"/>
  <c r="K12" i="21"/>
  <c r="J12" i="21"/>
  <c r="J11" i="21"/>
  <c r="K11" i="21" s="1"/>
  <c r="AA10" i="21"/>
  <c r="Z10" i="21"/>
  <c r="Y10" i="21"/>
  <c r="X10" i="21"/>
  <c r="W10" i="21"/>
  <c r="V10" i="21"/>
  <c r="U10" i="21"/>
  <c r="T10" i="21"/>
  <c r="K10" i="21"/>
  <c r="J10" i="21"/>
  <c r="AA9" i="21"/>
  <c r="Z9" i="21"/>
  <c r="Y9" i="21"/>
  <c r="X9" i="21"/>
  <c r="W9" i="21"/>
  <c r="V9" i="21"/>
  <c r="U9" i="21"/>
  <c r="T9" i="21"/>
  <c r="J9" i="21"/>
  <c r="K9" i="21" s="1"/>
  <c r="AA8" i="21"/>
  <c r="Z8" i="21"/>
  <c r="Y8" i="21"/>
  <c r="X8" i="21"/>
  <c r="W8" i="21"/>
  <c r="V8" i="21"/>
  <c r="U8" i="21"/>
  <c r="T8" i="21"/>
  <c r="K8" i="21"/>
  <c r="J8" i="21"/>
  <c r="J29" i="21" s="1"/>
  <c r="A2" i="21"/>
  <c r="E19" i="18"/>
  <c r="E14" i="5"/>
  <c r="K29" i="21" l="1"/>
  <c r="E17" i="12"/>
  <c r="E16" i="12"/>
  <c r="D18" i="8" l="1"/>
  <c r="E17" i="8"/>
  <c r="C18" i="8"/>
  <c r="E16" i="8"/>
  <c r="D22" i="7"/>
  <c r="E17" i="7"/>
  <c r="E16" i="7"/>
  <c r="C22" i="7"/>
  <c r="E16" i="18" l="1"/>
  <c r="E17" i="18"/>
  <c r="E18" i="18"/>
  <c r="E20" i="18"/>
  <c r="E9" i="18"/>
  <c r="E10" i="18"/>
  <c r="D15" i="11"/>
  <c r="C15" i="11"/>
  <c r="E13" i="5" l="1"/>
  <c r="D19" i="17" l="1"/>
  <c r="C19" i="17"/>
  <c r="C20" i="12"/>
  <c r="E16" i="1" l="1"/>
  <c r="D10" i="16" l="1"/>
  <c r="E10" i="16" s="1"/>
  <c r="C10" i="16"/>
  <c r="E9" i="16"/>
  <c r="D10" i="15"/>
  <c r="C10" i="15"/>
  <c r="E10" i="15" s="1"/>
  <c r="E9" i="15"/>
  <c r="D21" i="18"/>
  <c r="C21" i="18"/>
  <c r="E15" i="18"/>
  <c r="E14" i="18"/>
  <c r="E13" i="18"/>
  <c r="E12" i="18"/>
  <c r="E11" i="18"/>
  <c r="D17" i="5"/>
  <c r="C17" i="5"/>
  <c r="E16" i="5"/>
  <c r="E15" i="5"/>
  <c r="E12" i="5"/>
  <c r="E11" i="5"/>
  <c r="E10" i="5"/>
  <c r="E9" i="5"/>
  <c r="D14" i="4"/>
  <c r="C14" i="4"/>
  <c r="E13" i="4"/>
  <c r="E12" i="4"/>
  <c r="E11" i="4"/>
  <c r="E10" i="4"/>
  <c r="E9" i="4"/>
  <c r="D10" i="14"/>
  <c r="C10" i="14"/>
  <c r="E9" i="14"/>
  <c r="D10" i="13"/>
  <c r="C10" i="13"/>
  <c r="E9" i="13"/>
  <c r="D20" i="12"/>
  <c r="E19" i="12"/>
  <c r="E18" i="12"/>
  <c r="E15" i="12"/>
  <c r="E14" i="12"/>
  <c r="E13" i="12"/>
  <c r="E12" i="12"/>
  <c r="E11" i="12"/>
  <c r="E9" i="12"/>
  <c r="E18" i="17"/>
  <c r="D12" i="9"/>
  <c r="C12" i="9"/>
  <c r="E11" i="9"/>
  <c r="E9" i="9"/>
  <c r="E15" i="8"/>
  <c r="E14" i="8"/>
  <c r="E13" i="8"/>
  <c r="E12" i="8"/>
  <c r="E11" i="8"/>
  <c r="E10" i="8"/>
  <c r="E9" i="8"/>
  <c r="E19" i="7"/>
  <c r="E15" i="7"/>
  <c r="E14" i="7"/>
  <c r="E13" i="7"/>
  <c r="E12" i="7"/>
  <c r="E11" i="7"/>
  <c r="E10" i="7"/>
  <c r="E9" i="7"/>
  <c r="D17" i="10"/>
  <c r="C17" i="10"/>
  <c r="E16" i="10"/>
  <c r="E14" i="10"/>
  <c r="E12" i="10"/>
  <c r="E10" i="10"/>
  <c r="E9" i="10"/>
  <c r="E15" i="11"/>
  <c r="E14" i="11"/>
  <c r="D12" i="19"/>
  <c r="C12" i="19"/>
  <c r="E11" i="19"/>
  <c r="E9" i="19"/>
  <c r="D10" i="3"/>
  <c r="C10" i="3"/>
  <c r="E9" i="3"/>
  <c r="D10" i="2"/>
  <c r="C10" i="2"/>
  <c r="E9" i="2"/>
  <c r="D13" i="6"/>
  <c r="C13" i="6"/>
  <c r="E12" i="6"/>
  <c r="E11" i="6"/>
  <c r="E10" i="6"/>
  <c r="E9" i="6"/>
  <c r="E21" i="18" l="1"/>
  <c r="E17" i="5"/>
  <c r="E14" i="4"/>
  <c r="E20" i="12"/>
  <c r="E12" i="9"/>
  <c r="E18" i="8"/>
  <c r="E22" i="7"/>
  <c r="E17" i="10"/>
  <c r="E12" i="19"/>
  <c r="E13" i="6"/>
  <c r="E10" i="13"/>
  <c r="E10" i="3"/>
  <c r="E10" i="2"/>
  <c r="E10" i="14"/>
  <c r="E19" i="17"/>
  <c r="E9" i="1" l="1"/>
  <c r="E10" i="1"/>
  <c r="E11" i="1"/>
  <c r="E12" i="1"/>
  <c r="E13" i="1"/>
  <c r="E14" i="1"/>
  <c r="E15" i="1"/>
  <c r="E17" i="1"/>
  <c r="E18" i="1"/>
  <c r="D19" i="1" l="1"/>
  <c r="C19" i="1"/>
  <c r="E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 Milhomem Brito Menezes</author>
  </authors>
  <commentList>
    <comment ref="A6" authorId="0" shapeId="0" xr:uid="{963E5B2D-7B30-4F73-AC5F-88DD3AC4E92A}">
      <text>
        <r>
          <rPr>
            <b/>
            <sz val="14"/>
            <color indexed="81"/>
            <rFont val="Calibri"/>
            <family val="2"/>
            <scheme val="minor"/>
          </rPr>
          <t>Área ou setor responsável pela Atividade ou Projeto</t>
        </r>
      </text>
    </comment>
    <comment ref="B6" authorId="0" shapeId="0" xr:uid="{1CF2B561-9FA9-479A-BDB6-E11108843C15}">
      <text>
        <r>
          <rPr>
            <b/>
            <sz val="14"/>
            <color indexed="81"/>
            <rFont val="Calibri"/>
            <family val="2"/>
            <scheme val="minor"/>
          </rPr>
          <t>P= Projeto                                        
 A= Atividade 
PE= Projeto Específico</t>
        </r>
      </text>
    </comment>
    <comment ref="C6" authorId="0" shapeId="0" xr:uid="{72E70646-59AD-4A1A-9034-0F4B419CD7EC}">
      <text>
        <r>
          <rPr>
            <b/>
            <sz val="14"/>
            <color indexed="81"/>
            <rFont val="Calibri"/>
            <family val="2"/>
            <scheme val="minor"/>
          </rPr>
          <t>Nome do Projeto ou Atividade do Plano de Ação.</t>
        </r>
      </text>
    </comment>
    <comment ref="D6" authorId="0" shapeId="0" xr:uid="{5FAD54F9-FF94-48CE-B29D-D1086BCAF325}">
      <text>
        <r>
          <rPr>
            <b/>
            <sz val="14"/>
            <color indexed="81"/>
            <rFont val="Calibri"/>
            <family val="2"/>
            <scheme val="minor"/>
          </rPr>
          <t>É a motivação geral e a síntese dos efeitos que se deseja produzir.</t>
        </r>
      </text>
    </comment>
    <comment ref="E6" authorId="0" shapeId="0" xr:uid="{08190C7D-BA07-4469-8C2D-C0485CB51E7E}">
      <text>
        <r>
          <rPr>
            <b/>
            <sz val="14"/>
            <color indexed="81"/>
            <rFont val="Calibri"/>
            <family val="2"/>
            <scheme val="minor"/>
          </rPr>
          <t>Selecionar uma das opções nas células abaixo que estão de acordo com os objetivos estratégicos do Mapa Estratégico no âmbito das perspectivas da Sociedade, Processos Internos, Alavancadores e Pessoas e Infraestrutura.</t>
        </r>
      </text>
    </comment>
    <comment ref="F6" authorId="0" shapeId="0" xr:uid="{0CF4C9F6-061F-482E-9100-59FC104DE912}">
      <text>
        <r>
          <rPr>
            <sz val="14"/>
            <color indexed="81"/>
            <rFont val="Calibri"/>
            <family val="2"/>
            <scheme val="minor"/>
          </rPr>
          <t xml:space="preserve">Ao firmar o compromisso de incluir os ODS à sua estratégia, o CAU abre caminho para melhorar sua atuação e atender aos anseios da sociedade por projetos e serviços alinhados aos princípios da sustentabilidade. Neste contexto, torna-se </t>
        </r>
        <r>
          <rPr>
            <b/>
            <sz val="14"/>
            <color indexed="81"/>
            <rFont val="Calibri"/>
            <family val="2"/>
            <scheme val="minor"/>
          </rPr>
          <t>facultativo</t>
        </r>
        <r>
          <rPr>
            <sz val="14"/>
            <color indexed="81"/>
            <rFont val="Calibri"/>
            <family val="2"/>
            <scheme val="minor"/>
          </rPr>
          <t xml:space="preserve"> o enquadramento dos projetos e atividades nos ODS em 2023.</t>
        </r>
      </text>
    </comment>
    <comment ref="G6" authorId="0" shapeId="0" xr:uid="{B1720739-41AE-49B9-ADFA-DA89C9E9C5A4}">
      <text>
        <r>
          <rPr>
            <b/>
            <sz val="14"/>
            <color indexed="81"/>
            <rFont val="Calibri"/>
            <family val="2"/>
            <scheme val="minor"/>
          </rPr>
          <t xml:space="preserve">São os efeitos que devem ser produzidos com a execução do projeto/atividade, dentro do seu horizonte do tempo. Refletem o objetivo geral do projeto e representam o seu desdobramento em metas mensuráveis. </t>
        </r>
      </text>
    </comment>
    <comment ref="H6" authorId="0" shapeId="0" xr:uid="{177799A9-EB97-42AD-AD71-A2C964AC2D13}">
      <text>
        <r>
          <rPr>
            <b/>
            <sz val="14"/>
            <color indexed="81"/>
            <rFont val="Calibri"/>
            <family val="2"/>
            <scheme val="minor"/>
          </rPr>
          <t>Os valores devem ser iguais do último Plano de Ação aprovado em 2022.</t>
        </r>
      </text>
    </comment>
    <comment ref="I6" authorId="0" shapeId="0" xr:uid="{411B9AB8-D2C0-43AA-82C9-17563E02582F}">
      <text>
        <r>
          <rPr>
            <b/>
            <sz val="14"/>
            <color indexed="81"/>
            <rFont val="Calibri"/>
            <family val="2"/>
            <scheme val="minor"/>
          </rPr>
          <t xml:space="preserve">Valores  dos Projetos/Projetos Específicos/Atividades do Plano de Ação da Programação 2023
</t>
        </r>
      </text>
    </comment>
  </commentList>
</comments>
</file>

<file path=xl/sharedStrings.xml><?xml version="1.0" encoding="utf-8"?>
<sst xmlns="http://schemas.openxmlformats.org/spreadsheetml/2006/main" count="784" uniqueCount="255">
  <si>
    <t>Orientações de Preenchimento do Anexo 4.Descritivo</t>
  </si>
  <si>
    <t>COMENTÁRIOS/JUSTIFICATIVAS:</t>
  </si>
  <si>
    <t>Total</t>
  </si>
  <si>
    <t xml:space="preserve">Não </t>
  </si>
  <si>
    <t>Capital</t>
  </si>
  <si>
    <t>Corrente</t>
  </si>
  <si>
    <t>Descrições das Ações</t>
  </si>
  <si>
    <t>Meta da Ação  (Quant.)</t>
  </si>
  <si>
    <t>%
(C=B/A)</t>
  </si>
  <si>
    <t>(R$)</t>
  </si>
  <si>
    <t>Metas Físicas</t>
  </si>
  <si>
    <t>Custo da Ação</t>
  </si>
  <si>
    <t>Ação</t>
  </si>
  <si>
    <t>Objetivo Estratégico Principal</t>
  </si>
  <si>
    <t>Denominação do Projeto ou Atividade :</t>
  </si>
  <si>
    <t>Reprogramação 
2022
(A)</t>
  </si>
  <si>
    <t>Programação 
2023
(B)</t>
  </si>
  <si>
    <t>PREENCHIMENTO FACULTATIVO: Anexo 4 - Quadro Descritivo de Ações e Metas do Plano de Ação - Programação 2023.</t>
  </si>
  <si>
    <t>1. Denominação do Projeto ou Atividade : Nome da iniciativa estratégica de acordo com o Quadro Geral.
2. Metas Físicas: bem ou serviço qualificado e quantificado resultante da execução da ação. Para efeito de padronização, as metas são organizadas em dois conjuntos
         a) Meta da ação: consiste no quantitativo da ação. 
         b) Descrição das ações: descrevem as iniciativas especificas que devem ser executadas dentro de um projeto ou de uma atividade para produzir os resultados estabelecidos. A ação deve transmitir com clareza a sua finalidade, conteúdo e forma de implementação (o que vai ser feito, por que será feito, onde será feito, quando será feito, como vai ser feito e com que finalidade, por quem será feito e quanto vai custar). Exemplo: Realização de cursos de capacitação no SICCAU. 
        c) Ações Estratégicas Prioritárias: selecionar as ações que melhor se enquadram com o objetivo geral. A opção "Não se aplica" deve ser utilizada quando a ação descrita não faz parte do rol das "Ações Estratégicas Prioritárias". As ações selecionadas devem respeitar as  correlações com os objetivos estratégicos, conforme detalhamento na aba "Ações Estratégicas-Descrição".
3. Reprogramação 2022: Considerar os valores aprovados vigentes na Reprogramação do Plano de Ação 2022, de acordo com o quadro geral.
4. Programação 2023: Considerar os valores previstos Programação do Plano de Ação 2022, de acordo com o quadro geral.
5. % : variação entre a Programação 2023 e Reprogramação 2022.</t>
  </si>
  <si>
    <t xml:space="preserve">As informações devem ser transcritas para Quadro Geral. As células sinalizadas, em cinza, são fórmulas e não devem ser modificadas.
</t>
  </si>
  <si>
    <t>Suporte financeiro ao CAU/MS em ações que não estão programadas no plamo, ou seja em casos emergenciais</t>
  </si>
  <si>
    <t>Reserva de Contingência</t>
  </si>
  <si>
    <t>Assegurar a sustentabilidade financeira</t>
  </si>
  <si>
    <t>Patrocínio</t>
  </si>
  <si>
    <t>Estimular o conhecimento, o uso de processos criativos e a difusão das melhores práticas em Arquitetura e Urbanismo</t>
  </si>
  <si>
    <t>Editais de patrocínio para apoiar financeiramente a viabilização de ações de parceiros na realização de eventos que busquem valorizar o exercício da arquitetura e urbanismo. Período: semestral. A habilitação jurídica e o julgamento das propostas serão realizadas pela Comissão Especial de Política Urbana e Ambiental (CPUA/MS), composta por no mínimo três e no máximo cinco conselheiros estaduais, um membro do jurídico e um assessor técnico. Custos: valor das cotas de patrocínio. As cotas serão distribuídas da seguinte forma: Projetos de âmbito municipal com cotas de patrocínio de até R$ 10.000,00 (dez mil reais) cada um; projetos de âmbito estadual com cotas de patrocínio de até R$ 15.000,00 (quinze mil reais) cada um e projetos de âmbito nacional com cotas de patrocínio de R$ 15.000,00 (quinze mil reais) cada um.</t>
  </si>
  <si>
    <t>Fundo de Apoio</t>
  </si>
  <si>
    <t>Repasses mensais realizados através de pagamento de boleto, em que o CAU/MS contribui para equilibrar as receitas e despesas dos CAU/UF cuja arrecadação seja insuficiente para a manutenção de suas atividades. Cumprindo assim a Resolução de nº 119, de 19 de agosto de 2016.</t>
  </si>
  <si>
    <t>Centro de Serviços Compartilhados - Atendimento</t>
  </si>
  <si>
    <t>Assegurar a eficácia no atendimento e no relacionamento com os Arquitetos e Urbanistas e a sociedade</t>
  </si>
  <si>
    <t>Repasses mensais, através de pagamento de boleto ao CAU/BR, para atender os serviços de TAQ e 0800, bem como os custos salariais com a equipe RIA e o Fundo de Reserva do CSC decorrente, bem como os serviços considerados essenciais para funcionamento das atividades ao atendimento dos profissionais registrados no CAU/MS. Cumprindo assim a Resolução nº 71, de 24 de janeiro de 2014.</t>
  </si>
  <si>
    <t>Centro de Serviços Compartilhados - Fiscalização</t>
  </si>
  <si>
    <t>Tornar a fiscalização um vetor de melhoria do exercício da Arquitetura e Urbanismo</t>
  </si>
  <si>
    <t>Repasses mensais realizados através de pagamento de boleto para o funcionamento dos serviços compartilhados essenciais para o funcionamento das atividades relativas a fiscalização. Cumprindo o que determina a Resolução de nº 71, de 24 de janeiro de 2014.</t>
  </si>
  <si>
    <t>Capacitação do quadro efetivo</t>
  </si>
  <si>
    <t>Desenvolver competências de dirigentes e colaboradores</t>
  </si>
  <si>
    <t>Participação do quadro de pessoal - funcionários (um ou dois em cada evento) de todos os setores em programas de capacitação, preferencialmente online, como cursos, seminários, palestras e oficinas, para assim melhorar a prestação de serviços e aplicar novas ferramentas e métodos nos processos internos do CAU/MS. Estimular os funcionários a realizarem cursos em suas áreas, para assim agregar valor nas atividades que exercem. Custos a serem considerados: diárias e passagens aéreas e valores de cursos e pós-graduação.</t>
  </si>
  <si>
    <t>Aquisição de bens móveis e estruturação da sede do CAU/MS</t>
  </si>
  <si>
    <t xml:space="preserve">COMPRA DE 04 (QUATRO) ARES CONDICIONADOS, CONSIDERANDO A LOCAÇÃO DE IMÓVEL LOCALIZADO NO TERRENO CONTÍGUO À SEDE DO CAU/MS PARA A REALIZAÇÃO DE TODAS AS REUNÕES DE COMISSÕES E PLENÁRIA, ALÉM DE CONSTAR NA PROGRAMAÇÃO DO PLANO DE AÇÃO 2023 A INAUGURAÇÃO DE UMA SUBSEDE NO INTERIOR DO ESTADO </t>
  </si>
  <si>
    <t>COMPRA DE UM APARELHO PARA REALIZAÇÃO DE COLETA BIOMÉTRICA PARA SUBSEDE NO INTERIOR DO ESTADO - DOURADOS (SEGUNDA MAIOR CIDADE DE MS) - PARA A DESCENTRALIZAÇÃO DE ALGUNS SERVIÇOS DE ATENDIMENTO E ASSIM  ATENDER DEMANDA DE PROFISSIONAIS DA REGIÃO CENTRO-SUL</t>
  </si>
  <si>
    <t>AQUISIÇÃO DE: 04 (QUATRO) NOTEBOOKs, MARCA DELL, MODELO VOSTRO 3510, COM PROCESSADORES INTEL i7-1165G, 11ª GERAÇÃO, COM 8 GB DE MEMÓRIA RAM CADA, COM PLACA DE VÍDEO INTEGRADA E SSD DE 256 GB, ALÉM DE PLACA DE REDE ETHERNET 10/100/1000, JÁ COM WINDOWS 10 PRÓ - PORTUGUÊS INSTALADO (COM POSSIBILIDADE PARA ATUALIZAÇÃO PARA O WINDOWS 11 PRO), E AMBOS COM MONITORES DE 15" POLEGADAS, QUE SERÃO UTILIZADOS PELOS DOIS NOVOS CONTRATADOS DO CONSELHO DE ARQUITETURA E URBANISMO DE MATO GROSSO DO SUL (CAU/MS) E TAMBÉM SERVIRÃO DE REPOSIÇÃO DE OUTROS EQUIPAMENTOS QUE JÁ NÃO POSSUEM MAIS SERVENTIA, ALÉM DE PREVISÃO PARA EQUIPAR SUBSEDE NO INTERIOR DE ESTADO</t>
  </si>
  <si>
    <t>COMPRA DE 04 (QUATRO) CÂMERAS DE MONITORAMENTE ELETRÔNICO EXTERNAS, MODELO VHD HDCVI 1220B FULL COLOR, COM MATERIAIS DE INFRAESTRUTURA PARA A INSTALAÇÃO JÁ INCLUSOS, COMO CABOS, CONECTORES, CANALETAS E DEMAIS EQUIPAMENTOS NECESSÁRIOS, TENDO EM VISTA A PROGRAMAÇÃO DO PLANO DE AÇÃO DE INAUGURAR UMA SUBSEDE NO INTERIOR DO ESTADO E QUE SERÁ PRECISO E INSTALAÇÃO DE UM SISTEMA DE SEGURANÇA PROCURANDO ASSIM IMPOSSIBILITAR A AÇÃO DE VÂNDALOS NO LOCAL (DEPREDAÇÕES, PICHAÇÕES E DEMAIS ATOS DE VANDALISMO)</t>
  </si>
  <si>
    <t>COMPRA MATÉRIA PRIMA PARA CONSTRUÇÃO E MONTAGEM DE MÓVEIS, COMO MESAS (04) E ARMÁRIOS (03), PARA ASSIM EQUIPAR A SUBSEDE NO INTERIOR DO ESTADO</t>
  </si>
  <si>
    <t>COMPRA DE TELEVISÃO 60 OU 65 POLEGADAS PARA A INTEGRAR SALA ONDE SERÃO REALIZADAS AS REUNIÕES DAS COMISSÕES E PLENÁRIA MENSAIS, PARA APRESENTAÇÃO DE MATÉRIA PAUTADA - NA SEDE E OUTRA PARA A SALA DE COWORKING ( ESPAÇO COLABORATIVO - COM COMPARTILHAMENTO DE ESPAÇO E RECURSOS DE ESCRITÓRIO - NA SUBSEDE NO INTERIOR DO ESTADO</t>
  </si>
  <si>
    <t>AQUISIÇÃO DE VEÍCULO AUTOMÓVEL DO TIPO PASSEIO PARA ATENDIMENTO AOS SETORES DE FISCALIZAÇÃO E ATENDIMENTO, EM DESLOCAMENTOS REALIZADOS ESSENCIALMENTE NO ESTADO DE MATO GROSSO DO SUL, CONFORME PLANO DE VIAGEM.</t>
  </si>
  <si>
    <t>Fomentar o acesso da sociedade à Arquitetura e Urbanismo</t>
  </si>
  <si>
    <t>ATHIS</t>
  </si>
  <si>
    <t>CONTRATAÇÃO DE CONSULTORIA PARA ELABORAÇÃO DE UM PLANO ESTRATÉGICO DE IMPLEMENTAÇÃO DA ASSISTÊNCIA TÉCNICA EM HABITAÇÃO DE INTERESSE SOCIAL – ATHIS, NOS MOLDES DA LEI 11.888/2008, PARA SER APLICADO NO ESTADO DE MATO GROSSO DO SUL, COM A POSSIBILIDADE DE APLICAÇÃO DE UM CASE AO FIM DA CONTRATAÇÃO</t>
  </si>
  <si>
    <t>CELEBRAÇÃO DE CONVÊNIOS/PARCERIAS COM ORGANIZAÇÕES NÃO GOVERNAMENTAIS, COOPERATIVAS, SINDICATOS, ENTIDADES DE ARQUITETURA E URBANISMO E PREFEITURAS PARA APLICAÇÃO DO EDITAL DE ATHIS APROVADO PELA CPUA/MS, EM 15 DE SETEMBRO DE 2022. CADA ÓRGÃO ENTRARIA COM UMA VERTENTE DE TRABALHO, O CAU/MS FINANCIARIA, ATRAVÉS DE CREDENCIAMENTO, A ELABORAÇÃO DE PROJETO DE CONSTRUÇÃO, AS PREFEITURAS FINANCIAM OS MATERIAIS E CONSTRUÇÃO E A EXECUÇÃO SERIA FEITA COM CONTRATAÇÃO DE TERCEIRO PJ SEM FINS LUCRATIVOS</t>
  </si>
  <si>
    <t>REALIZAÇÃO DO II SEMINÁRIO DE ATHIS - COM A PRESENÇA DE PALESTRANTES CONVIDADOS DE OUTROS CAU/UF E DE PESSOAS COM NOTÓRIO CONHECIMENTO NA ÁREA, ESSE ENCONTRO TERÁ COMO FINALIDADE ENCERRAR O PROJETO, APRESENTANDO OS RESULTADOS DAS PARCERIAS REALIZADAS PELO CAU/MS DURANTE O ANO - DOIS DIAS DE SEMINÁRIO - PERÍODO MATUTINO E VESPERTINO, COM CERTIFICADO - CUSTOS A SEREM CONSIDERADOS: ALUGUEL DE LOCAL, SERVIÇOS DE ALIMENTAÇÃO, CUSTOS COM PASSAGENS E DIÁRIAS DE CONVIDADOS</t>
  </si>
  <si>
    <t>ENCONTROS ENTRE OS MEMBROS DA CPUA/MS E AGENTE PÚBLICOS NA CAPITAL E NO INTERIOR DO ESTADO PARA TRATAR DE TEMAS ESPECÍFICOS DE ATHIS. CUSTOS A CONSIDERAR: DIÁRIAS E RESSARCIMENTOS DOS CONSELHEIROS E FUNCIONÁRIOS</t>
  </si>
  <si>
    <t>Comissão Eleitoral - MS</t>
  </si>
  <si>
    <t>Aprimorar, inovar e garantir o processo eleitoral de forma transparente e sistematizada</t>
  </si>
  <si>
    <t xml:space="preserve">REUNIÕES ORDINÁRIAS E EXTRAORDINÁRIAS PARA ATOS DE COMPETÊNCIA DA COMISSÃO ELEITORAL REGIONAL, DENTRE ELAS CONDUÇÃO DO PROCESSO ELEITORAL, AUTORIZAR PUBLICIDADE INSTITUCIONAL PAGA, RECEBER, APRECIAR E JULGAR DENÚNCIAS, NA SEDE DO CONSELHO OU VIRTUALMENTE, COM A PARTICIPAÇÃO DE 03 A 05 MEMBROS NOMEADOS PARA COMISSÃO, ALÉM DE UM ADVOGADO E UM ASSESSOR (A) TÉCNICO (A). </t>
  </si>
  <si>
    <t>TREINAMENTO PRESENCIAL, PROMOVIDO PELA CEN/BR, DAS ASSESSORIAS E DOS MEMBROS DAS CE/UF, A SER REALIZADO EM TRÊS DIAS, NO MÊS DE JUNHO DE 2022</t>
  </si>
  <si>
    <t>REUNIÕES DE APRESENTAÇÃO DO PROCESSO ELEITORAL, A SER REALIZADA EM 22 DE AGOSTO DE 2022, EVENTO PROMOVIDO PELA CEN/BR, COM A PARTICIPAÇÃO DOS REPRESENTANTES DAS CHAPAS CONCORRENTES E REUNIÃO DE ENCERRAMENTO DO PROCESSO ELEITORAL, A SER REALIZADO NAS DATAS DE 20 E 21 DE NOVEMBRO</t>
  </si>
  <si>
    <t>VALORIZAR A ARQUITETURA E URBANISMO</t>
  </si>
  <si>
    <t>COMISSÃO DE ÉTICA E DISCIPLINA</t>
  </si>
  <si>
    <t>PROMOVER O EXERCÍCIO ÉTICO E QUALIFICADO DA PROFISSÃO</t>
  </si>
  <si>
    <t>11 REUNIÕES ORDINÁRIAS DO CEAU/MS, COM A PARTICIPAÇÃO DE CINCO MEMBROS, DENTRE ELES: COORDENADOR (A) CEP/MS, COORDENADOR (A) CEF/MS, REPRESENTANTE DO IAB/MS, REPRESENTANTE ABAP/MS E REPRESENTANTE SINDARQ/MS. DISCUTIR TEMAS DE INTERESSE DA FORMAÇÃO E DO EXERCÍCIO PROFISSIONAL E ATUAR EM ESTREITA PARCERIA COM AS ENTIDADES PROFISSIONAIS DE ARQUITETURA E URBANISMO. AS REUNIÕES OCORRERÃO ONLINE PREFERENCIALMENTE.</t>
  </si>
  <si>
    <t>COMISSÃO DE ENSINO E FORMAÇÃO</t>
  </si>
  <si>
    <t>INFLUENCIAR AS DIRETRIZES DO ENSINO DE ARQUITETURA E URBANISMO E SUA FORMAÇÃO CONTINUADA</t>
  </si>
  <si>
    <t>REUNIÕES MENSAIS - ORDINÁRIAS, COM A PARTICIPAÇÃO DE TRÊS A CINCO MEMBROS, ALÉM DE UM (A) ASSESSOR (A) DE COMISSÃO E DO (A) PROCURADOR (A) JURÍDICO (A) OU ADVOGADO (A). CABE A ESTA COMISSÃO DEVE ANALISAR E DELIBERAR PROCESSOS DE DENÚNCIA, BEM COMO DECIDIR PELAS SANÇÕES CABÍVEIS. AS REUNIÕES OCORRERÃO NA MODALIDADE ONLINE PREFERENCIALMENTE.</t>
  </si>
  <si>
    <t xml:space="preserve">REUNIÕES MENSAIS - ORDINÁRIAS, COM A PARTICIPAÇÃO DE TRÊS A CINCO MEMBROS – CONSELHEIROS ESTADUAIS, ALÉM DE UM (A) ASSESSOR (A) DA COMISSÃO E DO (A) PROCURADOR (A) JURÍDICO (A) OU ADVOGADO (A). CABE A ESTA COMISSÃO DECIDIR SOBRE APROVAÇÃO DE REGISTROS PROVISÓRIOS E DEFINITIVOS, INCLUSÃO DE PÓS-GRADUAÇÃO, BEM COMO ANALISAR A GRADE CURRICULAR DOS CURSOS. AS REUNIÕES OCORRERÃO NA MODALIDADE ONLINE PREFERENCIALMENTE. </t>
  </si>
  <si>
    <r>
      <rPr>
        <sz val="11"/>
        <rFont val="Calibri"/>
        <family val="2"/>
        <scheme val="minor"/>
      </rPr>
      <t>REALIZAR CONCURSO PARA PREMIAR TRABALHOS ACADÊMICOS.  3ª PREMIAÇÃO E EXPOSIÇÃO DE TRABALHOS DE CONCLUSÃO DE CURSO - TCC DOS CURSOS DE ARQUITETURA E URBANISMO. PREMIAR E EXPOR TRABALHOS DE GRADUANDOS DOS CURSOS DE ARQUITETURA E URBANISMO COMO FORMA DE INCENTIVAR OS ACADÊMICOS A PRODUZIREM TRABALHOS COM MAIOR QUALIDADE E PROFUNDIDADE EM NÍVEL DE EXCELÊNCIA, ASSIM COMO DIVULGAR MAIS A PROFISSÃO DO ARQUITETO E URBANISTA ENTRE OS ACADÊMICOS. 4 TRABALHOS (1º, 2º, 3º E UMA MENÇÃO HONROSA) E EXPOSIÇÃO DOS TRABALHOS ACADÊMICOS PRÉ-SELECIONADOS EM SUAS FACULDADES E JULGADOS PELO CAU/MS DURANTE TRINTA DIAS, NAS PLATAFORMAS DIGITAIS DO CAU/MS. PREVISÃO PARA 15 DE MARÇO DE 2023.</t>
    </r>
  </si>
  <si>
    <t>CONCURSO DE MELHORES PRÁTICAS DOCENTES: REALIZAÇÃO DE CONCURSO DE MELHORES PRÁTICAS DOCENTES PARA TODOS OS PROFESSORES (NA ATIVA) DOS CURSOS DE ARQUITETURA E URBANISMO DO ESTADO. AS FACULDADES VÃO SELECIONAR UM PROFISSIONAL DE ENSINO NA SUA INSTITUIÇÃO E ENVIAR UM CURRÍCULO PARA O CAU/MS. PREVISTO PARA 15 DE DEZEMBRO DE 2023, COM COQUETEL COMO COMEMORAÇÃO AO DIA DO ARQUITETO.</t>
  </si>
  <si>
    <t>REALIZAR CONVERSAS ONLINE A CADA TRÊS MESES, COM A PARTICIPAÇÃO DE PROFESSORES E COORDENADORES DO CURSO DE ARQUITETURA E URBANISMO DAS FACULDADES DO ESTADO DE MS. COM OBJETIVO DE  TROCAR INFORMAÇÕES E DISCUTIR SOBRE O ENSINO E FORMAÇÃO EM ARQUITETURA E URBANISMO, DISCUSSÃO SOBRE AS EMENTAS QUE COMPÕE A GRADE DE ENSINO DO CURSO DE ARQUITETURA E URBANISMO. QUAIS OS ANSEIOS DAS UNIVERSIDADES E COMO O CONSELHO PODE CONTRIBUIR DE FORMA POSITIVA.  PREVISÃO 20 DE MARÇO, 19 DE JUNHO, 21 DE AGOSTO 23 DE OUTUBRO</t>
  </si>
  <si>
    <r>
      <rPr>
        <b/>
        <i/>
        <u/>
        <sz val="11"/>
        <color rgb="FF000000"/>
        <rFont val="Calibri"/>
        <family val="2"/>
        <scheme val="minor"/>
      </rPr>
      <t>CAU NAS ESCOLAS</t>
    </r>
    <r>
      <rPr>
        <sz val="11"/>
        <color rgb="FF000000"/>
        <rFont val="Calibri"/>
        <family val="2"/>
        <scheme val="minor"/>
      </rPr>
      <t xml:space="preserve">, PALESTRAS COM OS ESTUDANTES DO QUINTO ANO SOBRE TEMAS: </t>
    </r>
    <r>
      <rPr>
        <b/>
        <sz val="11"/>
        <color rgb="FF000000"/>
        <rFont val="Calibri"/>
        <family val="2"/>
        <scheme val="minor"/>
      </rPr>
      <t>ATIVIDADE PROFISSIONAL, LEGISLAÇÃO, APRESENTAÇÃO DO CONSELHO E AS ODS</t>
    </r>
    <r>
      <rPr>
        <sz val="11"/>
        <color rgb="FF000000"/>
        <rFont val="Calibri"/>
        <family val="2"/>
        <scheme val="minor"/>
      </rPr>
      <t xml:space="preserve"> QUE SÃO TRABALHADOS POR ESTA COMISSÃO, PREVISÃO 26 DE JUNHO E 27 DE OUTUBRO DE   2023.</t>
    </r>
  </si>
  <si>
    <t>CURSO: APROVAÇÃO DE PROJETOS REGULARIZAÇÃO DE OBRAS NA PRÁTICA COM A ARQUITETA E URBANISTA ÂNGELA GIL COM TOTAL DE 6 HORAS, COM 30 ALUNOS POR TURMA COM VALOR DE R$ 2.290,00, FICANDO A CARGO DO CAU MS PROVIDENCIAR ESPAÇO E MOBILIÁRIO ADEQUADOS A PALESTRA. PREVISTA PARA 23 E 24 E 25 DE AGOSTO DE 2023</t>
  </si>
  <si>
    <t xml:space="preserve">OFERECER AOS ARQUITETOS CURSO DE REVIT COM O ARQUITETO E URBANISTA SILVIO SPANGNOLLO, UM TOTAL DE 30 HORAS, COM PLATEIA DE 30 PARTICIPANTES COM VALOR DE R$ 4 500,00, FICANDO A CARGO DO CAU MS PROVIDENCIAR ESPAÇO E MOBILIÁRIO ADEQUADOS PARA O EVENTO. DATA PREVISTA PARA DE 17 ( À NOITE ), 18 (DIA TODO) E 20 (MANHÃ), 25 ( À NOITE ),  26 (DIA TODO)  27 (MANHÃ)  DE MAIO DE 2023;                                                                                                                                                                       </t>
  </si>
  <si>
    <t>RENOVAÇÃO DA COMISSÃO TEMPORÁRIA DE EQUIDADE DE GÊNERO E RAÇA CTEGR , POR MAIS SEIS MESES. REUNIÕES DA COMISSÃO TEMPORÁRIA DE EQUIDADE DE GÊNERO - MODALIDADE ONLINE.</t>
  </si>
  <si>
    <t>REALIZAR UMA PALESTRA PRESENCIAL COM 1,5 HORAS DE DURAÇÃO COM O PROMOTOR DE JUSTIÇA JOÃO GIRELLI COM O TEMA “A DESIGUALDADE DE GÊNERO E SEU REFLEXO NAS INSTITUIÇOES BRASILEIRAS” PÚBLICO ALVO OS CONSELHEIROS DO CAU MS E OS ARQUITETOS EM GERAL.  O OBJETIVO É COMPREENDER COMO E POR QUE OCORRE A DESIGUALDADE DE GÊNERO NO MERCADO DE TRABALHO BRASILEIRO E OS REFLEXOS DESSE DESNÍVEL NA DESVALORIZAÇÃO DO TRABALHO DA MULHER NAS RELAÇÕES DE EMPREGO.  PREVISTA PARA 7 DE MARÇO EM COMEMORAÇÃO AO DIA INTERNACIONAL DA MULHER</t>
  </si>
  <si>
    <t xml:space="preserve">REALIZAÇÃO DE EVENTO PARA APRESENTAÇÃO DO DIAGNÓSTICO DE GÊNERO COM A ABRANGÊNCIA DE TODOS OS ARQUITETOS E URBANISTAS DE MS, ENCONTRO PRESENCIAL COM COQUETEL E PARTICIPAÇÃO DE PALESTRANTES CONVIDADOS ALÉM DAS CONTRATADAS QUE APLICARAM E ANALISARAM OS DADOS COLETADOS, PREVISÃO PARA 25 DE MARÇO DE 2023.  </t>
  </si>
  <si>
    <t xml:space="preserve">COMISSÃO DE EXERCÍCIO PROFISSIONAL </t>
  </si>
  <si>
    <t>TORNAR A FISCALIZAÇÃO UM VETOR DE MELHORIA DO EXERCÍCIO DA ARQUITETURA E URBANISMO</t>
  </si>
  <si>
    <t>PAGAMENTO DE 80% DO VALOR TOTAL DO I DIAGNÓSTICO DE GÊNERO DOS ARQUITETOS E URBANISTAS DE MATO GROSSO DO SUL - CUJO OBJETO É CONHECER MELHOR E COM MAIS PROFUNDIDADE OS PROFISSIONAIS DE MS, POSSIBILITANDO A ELABORAÇÃO DA POLÍTICA DO CAU/MS PARA OS TEMAS DE EQUIDADE DE GÊNERO E RAÇA</t>
  </si>
  <si>
    <t>ATUALIZAÇÃO MONETÁRIA - APÓS A ENTREGA DO CARRO - OS VEÍCULOS ESTÃO COM PRAZO DE ESPERA PARA ENTREGA E POR ISSO É COBRADA ATUALIZAÇÃO</t>
  </si>
  <si>
    <t>Assegurar a eficácia no atendimento e no relacionamento com os Arquitetos e Urbanistas e a Sociedade</t>
  </si>
  <si>
    <t xml:space="preserve">COMPRA DE UM DATA SHOW - PARA REALIZAÇÃO DE PALESTRAS E SEMINÁRIOS </t>
  </si>
  <si>
    <t>Reuniões mensais - ordinárias - com a participação dos membros, além do assessor (a) jurídico (a), gerente de fiscalização, assessor (a) da comissão. Os trabalhos da comissão têm como finalidade analisar e deliberar sobre processos fiscalizatórios que se transformaram em autos de infração, principalmente, além de pedidos de interrupção de registros e dúvidas de atribuição técnica. As reuniões ocorrerão na modalidade online preferencialmente.</t>
  </si>
  <si>
    <t>Reuniões   tendo como público alvo estudantes das universidades de MS com a abordagem do tema "Atribuições do arquiteto e urbanista" e Atribuições da comissão, com a participação de pelo menos 1 membros da comissão. Participação média: 50 min.</t>
  </si>
  <si>
    <t xml:space="preserve">Encontros semestrais (mesa redonda) direcionados aos profissionais recém formados para discutir sobre atribuições profissionais, para um público de no máximo 30 pessoas, com transmissão ao vivo através das plataformas do conselho. Primeiro para dia 08 de abril e o segundo para 20 de setembro </t>
  </si>
  <si>
    <t xml:space="preserve">Palestras em parceria CEP e CPUA na Assomasul para municípios parceiros com os temas Fiscalização, ATHIS e BIM. Participação média: 50. Dia 06 de junho </t>
  </si>
  <si>
    <t xml:space="preserve">IIV Fórum dos Coordenadores da CEP/ UF , sediado pelo CAU / MS. Data 18 a 20 de novembro </t>
  </si>
  <si>
    <t>CAU vai à Escola (CEP/CEF) Oficina de Preenchimento de RRT via SICCAU, para formandos do 8º e 9ª Semestre e recém formados. Data pendente e cidades</t>
  </si>
  <si>
    <t>Comissão de Finanças e Administração</t>
  </si>
  <si>
    <t>Reuniões mensais - ordinárias - com a participação de quatro membros da comissão, além de um assessor (a) jurídico (a), dois assessores técnicos,  gerente administrativo e financeiro. Os trabalhos da comissão tem por finalidade analisar e deliberar sobre as receitas e despesas do CAU/MS, impugnação de anuidades, aprovação de relatórios internos e externos e ressarcimento. As reuniões ocorrerão na modalidade online, preferencialmente.</t>
  </si>
  <si>
    <t>Montagem de processos, entre fase administrativa e fase executiva de cobrança de multas e anuidades, observando os trâmites e ritos estabelecidos na Resolução nº 193, de 24 de setembro de 2020 e suas alterações.</t>
  </si>
  <si>
    <t>Comunicação Institucional</t>
  </si>
  <si>
    <t>Assegurar a eficácia no relacionamento e comunicação com a sociedade</t>
  </si>
  <si>
    <t>Coberturas e divulgação dos assuntos de destaque das reuniões das comissões e das plenárias ordinárias mensais (de acordo com o calendário aprovado) e das possíveis reuniões extraordinárias, dando transparência e visibilidade às ações realizadas pelos membros. Para publicação no site e nas redes sociais do conselho.</t>
  </si>
  <si>
    <t>Manutenção do mailing jornalístico e envio de releases, com o intuito de manter proximidade com a imprensa local, publicação também nas plataformas digitais do conselho.</t>
  </si>
  <si>
    <t>Elaboração de textos, matérias, artigos ou notas disponibilizadas quinzenalmente ou conforme a demanda, para tornar pública ações do conselho e da presidência com publicação no site do CAU/MS.</t>
  </si>
  <si>
    <t>Elaboração de relatórios para avaliar e mensurar o impacto das publicações do conselho em suas mídias e assim poder definir melhores estratégias para este objetivo. Os relatórios serão encaminhados à equipe técnica do planejamento, bem como para os gestores.</t>
  </si>
  <si>
    <t>Atualizações mensais do portal da transparência, inserindo folha de pagamento, balanços, metas, editais, relatórios etc.</t>
  </si>
  <si>
    <t>Pagamentos mensais de salários, encargos e benefícios  para a analista de comunicação, suprindo assim necessário para manter o funcinamento do setor dentro do conselho</t>
  </si>
  <si>
    <t>Elaborar textos com imagens, quinzenalmente, para melhorar a comunicação visual do CAU com o público, aproximando a autarquia ao seu público alvo.</t>
  </si>
  <si>
    <t>Elaboração de vídeos institucionais sobre o conselho e suas comissões, abordando sua composição, atribuições e temas específicos</t>
  </si>
  <si>
    <t>Outdoors nas quatro maiores cidades do Estado em homenagem ao dia do arquiteto e urbanista</t>
  </si>
  <si>
    <t>Contratação de empresas de publicidade para divulgar temas como: valorização profissional, dia do arquiteto, dia mundial da arquitetura. Considerar a divulgação também em jornais de grande circulação, rádios e emissoras de tevê.</t>
  </si>
  <si>
    <t>Inserções de matéria de interesse geral em veículos de grande circulação, como Diário Oficial e Jornais locais, preferencialmente o primeiro.</t>
  </si>
  <si>
    <t>Reuniões mensais na capital - ordinárias - com a participação de cinco membros da comissão, além de um assessor (a) jurídico (a) e um assessor técnico. Os trabalhos da comissão tem por finalidade analisar e propor projetos de lei no âmbito da política urbana. Modalidade híbrida.</t>
  </si>
  <si>
    <t>Palestras nas faculdades de Arquitetura e Urbanismo sobre a CPUA, com a finalidade de divulgar suas competências e ações.</t>
  </si>
  <si>
    <t>Reuniões com o corpo técnico municipal das maiores cidades do interior para entender quais são as maiores dificuldades relacionadas ao planejamento urbano e ambiental e como a CPUA pode contribuir.</t>
  </si>
  <si>
    <t>Mini cursos temáticos, em forma de vídeos, na áres urbana e ambiental. Os vídeos serão disponibilizados nas mídias do conselho para que todos possam acessar.</t>
  </si>
  <si>
    <t>Realizar pesquisa virtual sobre a existência de setor de planejamento urbano e ambiental e o corpo técnico nas prefeituras das cidades do MS, para assim obter um perfil dos municípios sobre a temática urbana e ambiental para orientar as ações futuras da CPUA.</t>
  </si>
  <si>
    <t>Fazer palestras nas faculdades de Arquitetura e Urbanismo sobre ATHIS, Divulgar a lei de criação da ATHIS, aproximar os futuros profissionais para exercerem trabalhos na área e divulgar as ações do CAU/MS em ATHIS.</t>
  </si>
  <si>
    <t>Seminário Estadual sobre ATHIS - debater o tema como forma de contribuir para a disseminação de informações e práticas de ATHIS.</t>
  </si>
  <si>
    <t xml:space="preserve">Parceria com a PLANURB (órgão de planejamento urbano e ambiental do município). Participar ativamente das atividades de reformulação da legislação urbanística e ambiental do município de CG. </t>
  </si>
  <si>
    <t>Parcerias com as entidades de Arquitetura (ABAP, IAB, SINDARQ). Formalizar parcerias de forma a realizar ações conjuntas em várias temáticas de interesse dos arquitetos e urbanistas do estado.</t>
  </si>
  <si>
    <t>Reativar ou criar o Fórum da Cidade. Promover discussões sistemáticas e democráticas sobre o planejamento urbano e ambiental do município de Campo Grande.</t>
  </si>
  <si>
    <t>Gerência Administrativa</t>
  </si>
  <si>
    <t>Folha de pagamento de 04 funcionários (concursados e livre provimento) que assessoram as comissões e realizam o trâmite dos processos, encaminhamento de pareceres, agendamento de audiências, elaboração de atas e súmulas, sendo eles 1 gerente administrativa, 1 PST, 1 coordenadora de planejamento, compras e serviços e 1 coordenadora de Atendimento.</t>
  </si>
  <si>
    <t>Reuniões Plenárias ordinárias. Custos a considerar: despesas com alimentação, ressarcimento e diárias de conselheiros, horas extras de funcionários necessários para o andamento pleno da reunião.</t>
  </si>
  <si>
    <t>Atendimentos aos arquitetos e urbanistas, em solicitações tais como 400 solicitações de registro provisório ou definitivo de pj ou pf, 150 atendimentos relacionados ao rrt, 70 solicitações de RRT extemporâneo,
53 solicitações de interrupção de registro - pj e pf, 06 solicitações de desconto de pj, entre outros</t>
  </si>
  <si>
    <t>Atendimento via whatsapp para atender ao público em geral para tirar dúvidas e pedidos pedidos de informação.</t>
  </si>
  <si>
    <t>Remuneração de Estagiários</t>
  </si>
  <si>
    <t>Gerência Geral</t>
  </si>
  <si>
    <t>Pagamentos de impostos - IPTU e IPVA, taxas ao banco sobre os boletos emitidos, taxas de emissão de cheques, liberação de float referentes as despesas de pessoal, seguros de bens móveis e imóveis e indenizações trabalhistas.</t>
  </si>
  <si>
    <t>Despesas mensais com material de expediente, material de limpeza, copa e cozinha, compra de bandeiras para a nova sede.</t>
  </si>
  <si>
    <t>Pagamento de despesas mensais com energia, água, instalações e configurações, segurança predial entre outros.</t>
  </si>
  <si>
    <t>Reformas emergenciais, após a viga principal da pendural da tesoura no madeiramento do telhado, viga esta que cruza a secretaria geral e o jurídico do CAU/MS, tendo a mesma apresentado dois pontos de cisahamento em cima das paredes. As despesas envolveram compra de material e mão de obra especializada.</t>
  </si>
  <si>
    <t>Reforma de adequação de imóvel - ao lado da sede do CAU/MS - sob a forma de utilização onerosa, sendo destinada a instalação e ao funcioanmento de alguns setores administrativos do cessionário.</t>
  </si>
  <si>
    <t>Diárias de funcionários para viagens ao interior para atendimento ao público: coleta biométrica, tira dúvidas - projeto de interiorização do Conselho</t>
  </si>
  <si>
    <t>Gerência de Fiscalização</t>
  </si>
  <si>
    <t>Divulgação, nas mídias sociais do Conselho, das receitas e despesas aprovadas trimestralmente pela CFA/MS - com conteúdos de forma didática</t>
  </si>
  <si>
    <t>Comissão Especial de Política Urbana e Ambiental</t>
  </si>
  <si>
    <t>Estimular a produção da Arquitetura e Urbanismo como política de Estado</t>
  </si>
  <si>
    <t>Colegiado Permanente com Participação das Entidades Estaduais dos Arquitetos e Urbanistas</t>
  </si>
  <si>
    <t>Ajuda de custos na participação de membros do CEAU/MS em encontros, eventos nacionais. Despesas com diárias e/ou passagens</t>
  </si>
  <si>
    <t>Produção de vídeos explicativos sobre entidades de arquitetura e urbanismo, comissões que integram o colegiado e sobre o próprio CAU para utilização em palestras, sites. Conteúdo: cada vídeo será direcionado para detalhar como funcionam os membros e entidades que compõem o CEAU/MS - sobre as entidades seu funcionamento, sua visão, missão e valores, dos outros membros suas competências/atribuições, ao fim de cada vídeo será explicada a relevância da existência do colegiado para o exercício da arquitetura e urbanismo no estado. A divulgação será feita nas redes sociais do CAU/MS, bem como nas mídias das entidades, a duração de cada vídeo será de dois e quatro minutos. Depesas previstas: contratação de agência para elaborar os vídeos. Prazo: dois meses para elaboração dos vídeos. Como os materiais serão divulgados online os vídeos poderão ser acessados a qualquer momento. Média de 90 visualizações após um ano.</t>
  </si>
  <si>
    <t>Posts sobre o CEAU/MS nas redes sociais do CAU/MS, temas: composição/competências do CEAU (de acordo com o previsto na Seção IV do Regimento Interno do CAU/MS), especificação dos seus participantes (publicações orientativas sobre as entidades - como funcionam, sua missão, visão e valores), além da divulgação das ações e reuniões do colegiado.</t>
  </si>
  <si>
    <t>Outdoor em comemoração ao Dia do Arquiteto e Urbanista - de uma semana a quinze dias de exposição, em dois pontos da cidade de Campo Grande, impresso em papel ou lona (com a possibilidade de ser iluminado), no formato provável de 9,0 m x 3,0 m. A arte a ser utilizada poderá ser criada em parceria com a comunicação do CAU/MS ou utilizar alguma já elaborada. Esta ação busca proporcionar um forte impacto visual na data em que se comemora o dia do arquiteto e urbanista, transmitindo de maneira rápida, objetiva e eficiente esta homenagem.</t>
  </si>
  <si>
    <t>Seminário CEAU/MS: Legislação - Evento preferencialmente presencial realizado no segundo semestre para os profissionais e acadêmicos de arquitetura e urbanismo. Previsão de 100 pessoas, com um público total de 500 profissionais, já que o evento será gravado e disponibilizado nas plataformas digitais do CAU/MS. Custos a serem considerados: montagem, diagramação e confecção do guia prático, além de aluguel do espaço, equipamentos e pagamento de diária de 01 palestrante.</t>
  </si>
  <si>
    <t>Folha de pagamento de 08 funcionários (concursados e comissionados) que assessoram e realizam as ações de fiscalização, sendo eles 1 gerente de fiscalização, 2 agentes de fiscalização, 1 procurador jurídico, 1 assessor jurídico e 2 auxiliares fiscais), assim como a montagem de processos e atendem profissionais para assim agilizar e suprir as necessidades do exercício fiscalizatório do conselho.</t>
  </si>
  <si>
    <t xml:space="preserve">Fiscalização de obras mensalmente em Campo Grande, seguindo roteiro estabelecido internamente. A visita será realizada por pelo menos um agente fiscal e um auxiliar fiscal. </t>
  </si>
  <si>
    <t>Envio de corresponsdências via AR, preferencialmente o encaminhamento é feito por e-mail, mas esta é uma alternativa de encaminhamento caso a primeira seja frustada. A frequencia de envio é semanal, sendo remetidos ofícios, boletos, notificações, autos de infração. Ainda como alternativa de contato há a previsão de 10 publicações no Diário Oficial do estado.</t>
  </si>
  <si>
    <t>Renovações de Termos de Cooperação Técnica com os municípios de MS.</t>
  </si>
  <si>
    <t>Manutenção e conservação dos três veículos do conselho e que estão à serviço da fiscalização.</t>
  </si>
  <si>
    <t>Gastos com eventos, feiras ou congressos, serviços de apoio administrativo, manutenção e conservação de veículos e despesas miúdas de pronto pagamento.</t>
  </si>
  <si>
    <t xml:space="preserve">Viagens mensais ao interior, prioritariamente para Dourados, Três Lagoas e Naviraí visando ações de fiscalização e de atendimento. Custos previstos: diárias, ressarcimento, aluguel de local para o atendimento ao público. </t>
  </si>
  <si>
    <t xml:space="preserve">Palestras sobre exercício profissional ministradas por um conselheiro ou um funcionário da fiscalização a serem realizadas em Dourados, Corumbá, Ponta Porã, Coxim, São Gabriel do Oeste e Três Lagoas (MÉDIA 2 PARTICIPANTES para ministrar), concomitante com a ação fiscalizatória. Quantidade de participantes previstos - 30 por evento. Custo a ser considerado: aluguel de um local. </t>
  </si>
  <si>
    <t>Escolha de um arquiteto e urbanista em cada cidade do estado para cooperarem tecnicamente com a fiscalização, sem vínculo empregatício.</t>
  </si>
  <si>
    <t>Confecção de folders orientativos, cartilhas técnicas (essa especificamente com temas relacionados a condomínios, sendo entregue cartilha impressa aos síndicos e ficando disponível digitalmente aos arquitetos e urbanistas), outdoors e material puclicitários para descentralizar a informação e assim disseminar o conhecimento por todo estado de forma física e virtual (nas plataformas digitais do conselho)</t>
  </si>
  <si>
    <t>Audiências de conciliação e instrução, com a participação das partes envolvidas, testemunhas, do relator do processo e um membro do jurídico, com a finalidade de oferecer oportunidade às partes para se manifestarem. Preferencialmente online.</t>
  </si>
  <si>
    <t>Realização de palestras virtuais ou lives sobre temas éticos pertinentes. Participação de um funcionário do jurídico e de um conselheiro, o material ficará disponível no Youtube do CAU/MS. Estima-se um total de 200 visualizações após seis meses do vídeo no ar. O público-alvo são profissionais e estudantes de arquitetura e urbanismo. Previsão: meses de março, junho e setembro de 2023.</t>
  </si>
  <si>
    <t>Produção de conteúdo orientativo da CED/MS - vídeos curtos de no máximo 45 segundos, apresentados pelos conselheiros ou assessores e eventualmente convidados. Os vídeos ficarão disponíveis nas plataformas digitais do conselho e terão como objetivo tratar sobre a Resolução 143 e suas alterações, código de ética e a Lei 12.378/2010. Média de 90 visualizações após um ano. Previsão: meses de abril, julho e agosto de 2023.</t>
  </si>
  <si>
    <t>Chamada pública para cadastro de profissionais para realização de diligencias e pericias, para instrução dos processos ético-profissionais, conforme determinação nas novas alterações da Resolução 143. Previsão: mês de março de 2023.</t>
  </si>
  <si>
    <t>Realização de diligências e perícias, para instrução dos processos ético-profissionais, conforme determinação nas novas alterações da Resolução 143.</t>
  </si>
  <si>
    <t>Encontro dos coordenadores da CEF/MS em São Paulo</t>
  </si>
  <si>
    <t>Seminário tema: “EMREENDEDORISMO SOCIAL”, com a participação da Arquiteta e Urbanista Jeniffer Santana (tese de mestrado da UFMS), Coordenadora do Curso de Pós Graduação de Eficiência Energética e Sustentabilidade Arquiteta Andrea Naggy e o Arquiteto do SEBRAE. Estimativa de público 50 profissionais.  Data dia 23 de maio</t>
  </si>
  <si>
    <t>Viagens ao interior em conjunto com a fiscalização, com ações orientativas (palestras, encontros e rodas de conversa com arquitetos e urbanistas), tratando de temas relacionados ao exercício profissional</t>
  </si>
  <si>
    <t>Palestras na Assomasul  para municipios parceiros com os temas  Fiscalização ATHIS  e BIM. Participação média: 50.</t>
  </si>
  <si>
    <t>Despesas com aluguéis de pessoa física e cessão de imóvel</t>
  </si>
  <si>
    <t>Folhas de pagamento mensal de 5 funcionários, distribuídos entre os setores financeiro, contábil e tecnologia da informação (1 gerente geral, 1 TI, 1 contador, 1 assessor financeiro e 1 assessora de secretaria) . Considerando gratificações, 13º salário, férias, horas extras, vale alimentação, vale transporte, encargos trabalhistas, entre outros, encargos sociais e benefícios aos funcionários.</t>
  </si>
  <si>
    <t>Remuneração de dois estagiários da área de arquitetura e urbanismo e direito, para auxiliar na elaboração de documentos e agilizar os trâmites dos processos.</t>
  </si>
  <si>
    <t>Serviços de Apoio Administrativo e Operacional, contratação de serviços terceirizados para manutenção dos serviços essenciais - atendimento e fiscalização</t>
  </si>
  <si>
    <t>1° Treinamento Técnico para os conselheiros estaduais e assessores técnicos quanto a alteração da Resolução que dispõe sobre as normas de condução do processo ético-disciplinar. Deverá ser realizada em 10 de março de 2023.</t>
  </si>
  <si>
    <t>Seminário da Comissão de Ética e Disciplina do CAU/MS, “Reserva Técnica na Arquitetura e Urbanismo”, para fins de formação de opinião sobre a Reserva técnica no âmbito da arquitetura e urbanismo, convidando todos os profissionais, lojistas, e especialistas do tema que deverá ser realizada nos dias 18 e 19 de maio de 2023.</t>
  </si>
  <si>
    <r>
      <rPr>
        <sz val="11"/>
        <color rgb="FFFF0000"/>
        <rFont val="Calibri"/>
        <family val="2"/>
        <scheme val="minor"/>
      </rPr>
      <t xml:space="preserve">OFERECER AOS ARQUITETOS PALESTRA </t>
    </r>
    <r>
      <rPr>
        <b/>
        <sz val="11"/>
        <color rgb="FFFF0000"/>
        <rFont val="Calibri"/>
        <family val="2"/>
        <scheme val="minor"/>
      </rPr>
      <t>GESTÃO DE ESCRITÓRIOS DE ARQUITETURA NA PRATICA</t>
    </r>
    <r>
      <rPr>
        <sz val="11"/>
        <color rgb="FFFF0000"/>
        <rFont val="Calibri"/>
        <family val="2"/>
        <scheme val="minor"/>
      </rPr>
      <t xml:space="preserve"> COM A ARQUITETA E URBANISTA ÂNGELA GIL, UM TOTAL DE 8 HORAS, COM 30 ALUNOS POR TURMA, SENDO OFERECIDO A PROFISSIONAIS </t>
    </r>
    <r>
      <rPr>
        <b/>
        <sz val="11"/>
        <color rgb="FFFF0000"/>
        <rFont val="Calibri"/>
        <family val="2"/>
        <scheme val="minor"/>
      </rPr>
      <t>COM MENOS DE 5 ANOS</t>
    </r>
    <r>
      <rPr>
        <sz val="11"/>
        <color rgb="FFFF0000"/>
        <rFont val="Calibri"/>
        <family val="2"/>
        <scheme val="minor"/>
      </rPr>
      <t xml:space="preserve"> DE REGISTRO NO CAU MS, NO VALOR DE </t>
    </r>
    <r>
      <rPr>
        <b/>
        <sz val="11"/>
        <color rgb="FFFF0000"/>
        <rFont val="Calibri"/>
        <family val="2"/>
        <scheme val="minor"/>
      </rPr>
      <t>R$ 2 400,00</t>
    </r>
    <r>
      <rPr>
        <sz val="11"/>
        <color rgb="FFFF0000"/>
        <rFont val="Calibri"/>
        <family val="2"/>
        <scheme val="minor"/>
      </rPr>
      <t>, FICANDO A CARGO DO CAU MS PROVIDENCIAR ESPAÇO E MOBILIÁRIO ADEQUADOS A PALESTRA. DATA A SER MARCADA EM COMUM ACORDO COM A COMISSÃO E A PALESTRANTE, PREVISTAS PARA 26 E 27 DE MAIO DE 2023 E 22 E 23 DE SETEMBRO DE 2023</t>
    </r>
  </si>
  <si>
    <r>
      <t xml:space="preserve">Orientação: As células sinalizadas, em cinza, são fórmulas e não devem ser modificadas. Verificar os comentários colocando o cursor na célula correspondente, no cabeçalho. </t>
    </r>
    <r>
      <rPr>
        <b/>
        <sz val="12"/>
        <color theme="1"/>
        <rFont val="Calibri"/>
        <family val="2"/>
        <scheme val="minor"/>
      </rPr>
      <t>Caso seja necessário aumentar o número de linhas, favor verificar a continuidade das fórmulas. 
O enquadramento aos Objetivos de Desenvolvimento Sustentável (ODS) é facultativo. Cabe ressaltar que o aporte ao CSC e o custeio da Participação do Presidente nas Plenárias Ampliadas, para os CAU/Básicos, devem ser custeados pelo Fundo de Apoio, obedecendo as Resoluções 119 e 126 e a Proposta 02/2022 - CG-FA.</t>
    </r>
  </si>
  <si>
    <t>PLANO DE AÇÃO - PROGRAMAÇÃO  2023</t>
  </si>
  <si>
    <t>1. QUADRO GERAL</t>
  </si>
  <si>
    <t>Unidade Responsável</t>
  </si>
  <si>
    <t>P/A/ PE</t>
  </si>
  <si>
    <t>Denominação</t>
  </si>
  <si>
    <t xml:space="preserve">Objetivo Geral </t>
  </si>
  <si>
    <t>Objetivos 
de Desenvolvimento
 Sustentável</t>
  </si>
  <si>
    <t>Resultado</t>
  </si>
  <si>
    <t>Reprogramação
2022 
R$ (A)</t>
  </si>
  <si>
    <t>Programação
 2023
 R$ (B)</t>
  </si>
  <si>
    <t xml:space="preserve">Variação (2023/2022) </t>
  </si>
  <si>
    <t>Objetivos de Desenvolvimento Sustentável</t>
  </si>
  <si>
    <t>Reprogramação 2022
 (D)</t>
  </si>
  <si>
    <t xml:space="preserve"> Valor (R$)
(C=B-A)</t>
  </si>
  <si>
    <t>% 
(D= C/A *100)</t>
  </si>
  <si>
    <t>Presidência</t>
  </si>
  <si>
    <t>A</t>
  </si>
  <si>
    <t>Manutenção e desenvolvimento das atividades da presidência</t>
  </si>
  <si>
    <t>Cumprir as competências do cargo, conforme determina o Regimento Interno, entre elas representar o CAU/MS e as demandas do estado junto ao CAU/BR.</t>
  </si>
  <si>
    <t>Garantir a representação do CAU/MS em viagens junto ao Fórum, Plenárias Ampliadas e nos grupos de discussão de políticas públicas em prol da arquitetura e urbanismo.</t>
  </si>
  <si>
    <t>P</t>
  </si>
  <si>
    <t>Promover a produção e a difusão do conhecimento do exercício profissional.</t>
  </si>
  <si>
    <t>Buscar consolidar a imagem do CAU/MS e o seu compromisso com o fortalecimento da arquitetura e urbanismo.</t>
  </si>
  <si>
    <t>Ações do CEAU/MS</t>
  </si>
  <si>
    <t>Atender ao caráter propositivo e consultivo do órgão junto ao Conselho de Arquitetura e Urbanismo do Mato Grosso do Sul, através de discussões e manifestações sobre assuntos de interesse da formação e exercício profissional e atuar em estreita parceria com as entidades profissionais de arquitetura e urbanismo.</t>
  </si>
  <si>
    <t>Aprimorar e inovar os processos e as ações</t>
  </si>
  <si>
    <t>Realizar reuniões para discussões de temas relevantes a sociedade e aos arquitetos e urbanistas do Mato Grosso do Sul.</t>
  </si>
  <si>
    <t>Projeto - Ações CE/MS</t>
  </si>
  <si>
    <r>
      <t xml:space="preserve">Realizar as reuniões ordinárias, extraordinárias e técnicas para cumprir com as suas atribuições pertinentes </t>
    </r>
    <r>
      <rPr>
        <b/>
        <sz val="12"/>
        <color theme="1"/>
        <rFont val="Calibri"/>
        <family val="2"/>
        <scheme val="minor"/>
      </rPr>
      <t>para um</t>
    </r>
    <r>
      <rPr>
        <b/>
        <u/>
        <sz val="12"/>
        <color theme="1"/>
        <rFont val="Calibri"/>
        <family val="2"/>
        <scheme val="minor"/>
      </rPr>
      <t xml:space="preserve"> processo eleitoral</t>
    </r>
    <r>
      <rPr>
        <b/>
        <sz val="12"/>
        <color theme="1"/>
        <rFont val="Calibri"/>
        <family val="2"/>
        <scheme val="minor"/>
      </rPr>
      <t xml:space="preserve"> </t>
    </r>
    <r>
      <rPr>
        <sz val="12"/>
        <color theme="1"/>
        <rFont val="Calibri"/>
        <family val="2"/>
        <scheme val="minor"/>
      </rPr>
      <t>transparente e correto.</t>
    </r>
  </si>
  <si>
    <t>Aprimorar e inovar os processos e as ações e garantir a legitimidade do processo eleitoral</t>
  </si>
  <si>
    <t>PE</t>
  </si>
  <si>
    <t>ATHIS em Ação - Arquitetura Popular no MS</t>
  </si>
  <si>
    <t xml:space="preserve">Garantir que famílias com renda de até três salários mínimos, em áreas urbanas e rurais, recebam assistência técnica pública e gratuita, prestada por profissionais habilitados para a elaboração de projetos, acompanhamento e execução de obras necessárias para a edificação, reforma, ampliação ou regularização fundiária de suas moradias. </t>
  </si>
  <si>
    <t>11 - Cidades e comunidades sustentáveis</t>
  </si>
  <si>
    <t>Assegurar por meio de projetos arquitetônicos a construção de moradias em áreas adequadas em conformidade com a legislação urbanística e ambiental, promovendo em pequena escala a construção civil e melhorando a qualidade de vida da população.</t>
  </si>
  <si>
    <t>"Moradia Digna: Garantia de um Direito Social"</t>
  </si>
  <si>
    <t>Assegurar a construção de moradias em áreas adequadas em conformidade com a legislação urbanística e ambiental, promovendo em pequena escala a construção civil e melhorando a qualidade de vida da população.</t>
  </si>
  <si>
    <t xml:space="preserve">Estruturar e aperfeiçoar a sede e a subsede do CAU/MS, com a compra de equipamentos para tornar as atividades do Conselho mais eficientes. </t>
  </si>
  <si>
    <t>Sede do CAU/MS estruturada de forma moderna e inovadora para melhor atender a sociedade.</t>
  </si>
  <si>
    <t>Gerência Administrativa e Financeira</t>
  </si>
  <si>
    <t>Estruturar e aperfeiçoar a sede do CAU/MS.</t>
  </si>
  <si>
    <t>Manutenção e aprimoramento das atividades do CAU/MS</t>
  </si>
  <si>
    <t>Buscar atender todas as necessidades básicas para o funcionamento do CAU/MS, como água, energia, encargos, reformas.</t>
  </si>
  <si>
    <t>Atender as necessidades básicas de funcionamento do CAU/MS de maneira eficiente e com agilidade.</t>
  </si>
  <si>
    <t>Buscar atender todas as necessidades básicas, operacionais e funcionais do CAU/MS.</t>
  </si>
  <si>
    <t>Necessidades atendidas do CAU/MS de maneira eficiente e com agilidade.</t>
  </si>
  <si>
    <t>Promover a melhoria da imagem do CAU/MS e garantir a divulgação das informações à sociedade.</t>
  </si>
  <si>
    <t>Fortalecer a imagem do conselho e permitir que as ações da autarquia sejam transparentes e alcancem a sociedade.</t>
  </si>
  <si>
    <t>Secretaria</t>
  </si>
  <si>
    <t>Manutenção das reuniões ordinárias e extraordinárias das comissões e do Plenário.</t>
  </si>
  <si>
    <t>Buscar atendimento com eficiência as Comissões e Plenário, bem como os profissionais de Arquitetura e Urbanismo de MS.</t>
  </si>
  <si>
    <t>Secretaria Geral</t>
  </si>
  <si>
    <t>Estruturar, equipar, treinar e aperfeiçoar as Comissões e seus membros.</t>
  </si>
  <si>
    <t>Cumprir a Resolução nº 71, de 24 de janeiro de 2014.</t>
  </si>
  <si>
    <t>Manter os serviços compartilhados considerados essenciais para as atividades relacionadas ao atendimento.</t>
  </si>
  <si>
    <t>Cumprir a Resolução nº  71, de 24 de janeiro de 2014.</t>
  </si>
  <si>
    <t>Manter os serviços compartilhados considerados essenciais para as atividades relacionadas a fiscalização.</t>
  </si>
  <si>
    <t>Cumprir a Resolução de nº 119, de 19 de agosto de 2016.</t>
  </si>
  <si>
    <t>Contribuição à sustentabilidade financeira dos CAU/UF.</t>
  </si>
  <si>
    <t>Suportar ações que não estão previstas na programação do Plano de Ação.</t>
  </si>
  <si>
    <t>Suprir situações sem previsão no Plano de Ação.</t>
  </si>
  <si>
    <t>Capacitação de quadro efetivo.</t>
  </si>
  <si>
    <t>Permitir que o quadro efetivo do CAU/MS seja treinado e reciclado constantemente, participando ativamente dos encontros, tendo do CAU/BR quanto de outros CAU/UF.</t>
  </si>
  <si>
    <t>Quadro Efetivo do CAU/MS capacitado para melhor atender os profissionais e a sociedade.</t>
  </si>
  <si>
    <t>Aperfeiçoar o Quadro Efetivo do CAU/MS</t>
  </si>
  <si>
    <t>Fiscalização do Exercício Profissional no estado de Mato Grosso do Sul.</t>
  </si>
  <si>
    <t>Valorizar e proteger o exercício profissional do Arquiteto e Urbanista do MS, através de ações de natureza educativa (palestras, seminários), preventiva (notificação), corretiva (impugnação de editais) e punitiva (trâmites processuais).</t>
  </si>
  <si>
    <t>Valorização do Exercício Profissional da Arquitetura e Urbanismo de Mato Grosso do Sul perante a sociedade.</t>
  </si>
  <si>
    <t>Valorizar e proteger o Exercício Profissional do Arquiteto e Urbanista do MS.</t>
  </si>
  <si>
    <t>Comissão de Exercício Profissional</t>
  </si>
  <si>
    <t>Ações da CEP/MS</t>
  </si>
  <si>
    <t>Valorização Profissional no Estado de MS.</t>
  </si>
  <si>
    <t>Disseminação do conhecimento a respeito do Exercício Profissional da Arquitetura e Urbanismo de MS.</t>
  </si>
  <si>
    <t>Ações da CFA/MS</t>
  </si>
  <si>
    <t>Realizar reuniões ordinárias junto aos membros da CFA e demais interessados, para análise e acompanhamento das prestações de conta do CAU/MS</t>
  </si>
  <si>
    <t>Buscar acompanhar e fiscalizar os procedimentos financeiros e administrativos e desenvolvidos dentro do CAU/MS, assim como capacitar seus respectivos Conselheiros e Suplentes para o Exercício de suas funções junto ao CAU/MS e a sociedade no Exercício de 2022.</t>
  </si>
  <si>
    <t>Comissão de Ética e Disciplina</t>
  </si>
  <si>
    <t>Ações da CED/MS</t>
  </si>
  <si>
    <t>Buscar manter e aprimorar a Ética e Disciplina dentro da Arquitetura e Urbanismo do MS.</t>
  </si>
  <si>
    <t>Promover o exercício ético e qualificado da profissão</t>
  </si>
  <si>
    <t>Promover ações em prol da Ética e da Disciplina entre os profissionais de Arq. e Urb. de MS.</t>
  </si>
  <si>
    <t>Comissão de Ensino e Formação</t>
  </si>
  <si>
    <t>Ações da CEF/MS</t>
  </si>
  <si>
    <t>Buscar desenvolver ações em prol do Ensino e Formação do curso de Arq. e Urb. em MS</t>
  </si>
  <si>
    <t>Influenciar as diretrizes do ensino de Arquitetura e Urbanismo e sua formação continuada</t>
  </si>
  <si>
    <t>04 - Educação de qualidade</t>
  </si>
  <si>
    <t>Aprimorar e adequar ações em prol do Ensino e Formação dos Arquitetos e Urbanistas de MS.</t>
  </si>
  <si>
    <t>05 - Igualdade de gênero</t>
  </si>
  <si>
    <t>Ações da CPUA/MS</t>
  </si>
  <si>
    <t>Fortalecimento e valorização da CPUA/MS. Ações parlamentares, como análise e proposição de projetos de lei no âmbito da política urbana.</t>
  </si>
  <si>
    <t>12 - Consumo e produção responsáveis</t>
  </si>
  <si>
    <t>Implementação do Plano de Trabalho da comissão.</t>
  </si>
  <si>
    <t>TOTAL</t>
  </si>
  <si>
    <t>LEGENDA: P = PROJETO/ A = ATIVIDADE/ PE = PROJETO ESPECÍFICO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</si>
</sst>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_(* #,##0.00_);_(* \(#,##0.00\);_(* &quot;-&quot;??_);_(@_)"/>
    <numFmt numFmtId="166" formatCode="_(* #,##0.0_);_(* \(#,##0.0\);_(* &quot;-&quot;??_);_(@_)"/>
    <numFmt numFmtId="167" formatCode="&quot;R$&quot;#,##0.00"/>
  </numFmts>
  <fonts count="28"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2"/>
      <name val="Calibri"/>
      <family val="2"/>
      <scheme val="minor"/>
    </font>
    <font>
      <b/>
      <sz val="20"/>
      <color theme="0" tint="-4.9989318521683403E-2"/>
      <name val="Calibri"/>
      <family val="2"/>
      <scheme val="minor"/>
    </font>
    <font>
      <b/>
      <sz val="12"/>
      <color theme="0" tint="-4.9989318521683403E-2"/>
      <name val="Calibri"/>
      <family val="2"/>
      <scheme val="minor"/>
    </font>
    <font>
      <sz val="12"/>
      <color theme="1" tint="0.499984740745262"/>
      <name val="Calibri"/>
      <family val="2"/>
      <scheme val="minor"/>
    </font>
    <font>
      <b/>
      <sz val="20"/>
      <color theme="1"/>
      <name val="Calibri"/>
      <family val="2"/>
      <scheme val="minor"/>
    </font>
    <font>
      <b/>
      <sz val="12"/>
      <color theme="1"/>
      <name val="Calibri"/>
      <family val="2"/>
      <scheme val="minor"/>
    </font>
    <font>
      <b/>
      <sz val="12"/>
      <color theme="0"/>
      <name val="Calibri"/>
      <family val="2"/>
      <scheme val="minor"/>
    </font>
    <font>
      <sz val="12"/>
      <color theme="0"/>
      <name val="Calibri"/>
      <family val="2"/>
      <scheme val="minor"/>
    </font>
    <font>
      <b/>
      <sz val="20"/>
      <color theme="0"/>
      <name val="Arial Narrow"/>
      <family val="2"/>
    </font>
    <font>
      <b/>
      <sz val="20"/>
      <color theme="1"/>
      <name val="Arial"/>
      <family val="2"/>
    </font>
    <font>
      <b/>
      <sz val="12"/>
      <name val="Calibri"/>
      <family val="2"/>
      <scheme val="minor"/>
    </font>
    <font>
      <sz val="20"/>
      <name val="Calibri"/>
      <family val="2"/>
      <scheme val="minor"/>
    </font>
    <font>
      <sz val="11"/>
      <color rgb="FF000000"/>
      <name val="Calibri"/>
      <family val="2"/>
      <scheme val="minor"/>
    </font>
    <font>
      <sz val="11"/>
      <name val="Calibri"/>
      <family val="2"/>
      <scheme val="minor"/>
    </font>
    <font>
      <b/>
      <i/>
      <u/>
      <sz val="11"/>
      <color rgb="FF000000"/>
      <name val="Calibri"/>
      <family val="2"/>
      <scheme val="minor"/>
    </font>
    <font>
      <b/>
      <sz val="11"/>
      <color rgb="FF000000"/>
      <name val="Calibri"/>
      <family val="2"/>
      <scheme val="minor"/>
    </font>
    <font>
      <sz val="11"/>
      <color rgb="FFFF0000"/>
      <name val="Calibri"/>
      <family val="2"/>
      <scheme val="minor"/>
    </font>
    <font>
      <sz val="12"/>
      <color rgb="FFFF0000"/>
      <name val="Calibri"/>
      <family val="2"/>
      <scheme val="minor"/>
    </font>
    <font>
      <b/>
      <sz val="11"/>
      <color rgb="FFFF0000"/>
      <name val="Calibri"/>
      <family val="2"/>
      <scheme val="minor"/>
    </font>
    <font>
      <sz val="18"/>
      <color theme="1"/>
      <name val="Calibri"/>
      <family val="2"/>
      <scheme val="minor"/>
    </font>
    <font>
      <sz val="11"/>
      <color theme="1"/>
      <name val="Calibri"/>
      <family val="2"/>
    </font>
    <font>
      <b/>
      <u/>
      <sz val="12"/>
      <color theme="1"/>
      <name val="Calibri"/>
      <family val="2"/>
      <scheme val="minor"/>
    </font>
    <font>
      <b/>
      <sz val="14"/>
      <color indexed="81"/>
      <name val="Calibri"/>
      <family val="2"/>
      <scheme val="minor"/>
    </font>
    <font>
      <sz val="14"/>
      <color indexed="8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6900"/>
        <bgColor indexed="64"/>
      </patternFill>
    </fill>
    <fill>
      <patternFill patternType="solid">
        <fgColor rgb="FFFFCD00"/>
        <bgColor indexed="64"/>
      </patternFill>
    </fill>
    <fill>
      <patternFill patternType="solid">
        <fgColor rgb="FF2A5664"/>
        <bgColor indexed="64"/>
      </patternFill>
    </fill>
    <fill>
      <patternFill patternType="solid">
        <fgColor rgb="FF530053"/>
        <bgColor indexed="64"/>
      </patternFill>
    </fill>
  </fills>
  <borders count="1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cellStyleXfs>
  <cellXfs count="136">
    <xf numFmtId="0" fontId="0" fillId="0" borderId="0" xfId="0"/>
    <xf numFmtId="0" fontId="2" fillId="0" borderId="0" xfId="0" applyFont="1" applyAlignment="1">
      <alignment wrapText="1"/>
    </xf>
    <xf numFmtId="0" fontId="3" fillId="0" borderId="0" xfId="0" applyFont="1" applyAlignment="1">
      <alignment wrapText="1"/>
    </xf>
    <xf numFmtId="0" fontId="2" fillId="3" borderId="0" xfId="0" applyFont="1" applyFill="1" applyAlignment="1">
      <alignment wrapText="1"/>
    </xf>
    <xf numFmtId="0" fontId="5" fillId="3" borderId="0" xfId="0" applyFont="1" applyFill="1" applyAlignment="1">
      <alignment horizontal="center" vertical="center" wrapText="1"/>
    </xf>
    <xf numFmtId="0" fontId="6" fillId="3" borderId="0" xfId="0" applyFont="1" applyFill="1" applyAlignment="1">
      <alignment horizontal="center" vertical="center" wrapText="1"/>
    </xf>
    <xf numFmtId="0" fontId="3" fillId="3" borderId="1" xfId="0" applyFont="1" applyFill="1" applyBorder="1" applyAlignment="1" applyProtection="1">
      <alignment horizontal="left" wrapText="1"/>
      <protection locked="0"/>
    </xf>
    <xf numFmtId="164" fontId="2" fillId="0" borderId="0" xfId="2" applyNumberFormat="1" applyFont="1" applyAlignment="1">
      <alignment wrapText="1"/>
    </xf>
    <xf numFmtId="0" fontId="8" fillId="0" borderId="0" xfId="0" applyFont="1" applyAlignment="1">
      <alignment vertical="center" wrapText="1"/>
    </xf>
    <xf numFmtId="0" fontId="9" fillId="0" borderId="0" xfId="0" applyFont="1" applyAlignment="1">
      <alignment vertical="center" wrapText="1"/>
    </xf>
    <xf numFmtId="165" fontId="3" fillId="3" borderId="5" xfId="1" applyFont="1" applyFill="1" applyBorder="1" applyAlignment="1" applyProtection="1">
      <alignment vertical="center" wrapText="1"/>
      <protection locked="0"/>
    </xf>
    <xf numFmtId="166" fontId="3" fillId="4" borderId="5" xfId="1" applyNumberFormat="1" applyFont="1" applyFill="1" applyBorder="1" applyAlignment="1">
      <alignment vertical="center" wrapText="1"/>
    </xf>
    <xf numFmtId="0" fontId="3" fillId="3" borderId="5" xfId="0" applyFont="1" applyFill="1" applyBorder="1" applyAlignment="1" applyProtection="1">
      <alignment vertical="center" wrapText="1"/>
      <protection locked="0"/>
    </xf>
    <xf numFmtId="0" fontId="12" fillId="3" borderId="0" xfId="0" applyFont="1" applyFill="1" applyAlignment="1">
      <alignment horizontal="center" vertical="center" wrapText="1"/>
    </xf>
    <xf numFmtId="0" fontId="2" fillId="0" borderId="0" xfId="0" applyFont="1" applyAlignment="1">
      <alignment vertical="center" wrapText="1"/>
    </xf>
    <xf numFmtId="0" fontId="13" fillId="0" borderId="0" xfId="0" applyFont="1"/>
    <xf numFmtId="0" fontId="2" fillId="3" borderId="0" xfId="0" applyFont="1" applyFill="1" applyAlignment="1">
      <alignment vertical="center" wrapText="1"/>
    </xf>
    <xf numFmtId="0" fontId="13" fillId="3" borderId="0" xfId="0" applyFont="1" applyFill="1"/>
    <xf numFmtId="0" fontId="3" fillId="3" borderId="0" xfId="0" applyFont="1" applyFill="1" applyAlignment="1">
      <alignment wrapText="1"/>
    </xf>
    <xf numFmtId="0" fontId="9" fillId="3" borderId="3" xfId="0" applyFont="1" applyFill="1" applyBorder="1" applyAlignment="1">
      <alignment horizontal="left" vertical="center" wrapText="1"/>
    </xf>
    <xf numFmtId="0" fontId="6" fillId="3" borderId="3" xfId="0" applyFont="1" applyFill="1" applyBorder="1" applyAlignment="1" applyProtection="1">
      <alignment horizontal="left" vertical="center" wrapText="1"/>
      <protection locked="0"/>
    </xf>
    <xf numFmtId="0" fontId="6" fillId="5" borderId="5" xfId="0" applyFont="1" applyFill="1" applyBorder="1" applyAlignment="1">
      <alignment horizontal="center" vertical="center" wrapText="1"/>
    </xf>
    <xf numFmtId="165" fontId="10" fillId="5" borderId="5" xfId="1" applyFont="1" applyFill="1" applyBorder="1" applyAlignment="1">
      <alignment horizontal="right" vertical="center" wrapText="1"/>
    </xf>
    <xf numFmtId="166" fontId="11" fillId="5" borderId="5" xfId="1" applyNumberFormat="1" applyFont="1" applyFill="1" applyBorder="1" applyAlignment="1">
      <alignment vertical="center" wrapText="1"/>
    </xf>
    <xf numFmtId="0" fontId="3" fillId="3" borderId="5" xfId="0" applyFont="1" applyFill="1" applyBorder="1" applyAlignment="1" applyProtection="1">
      <alignment horizontal="center" vertical="center" wrapText="1"/>
      <protection locked="0"/>
    </xf>
    <xf numFmtId="0" fontId="3" fillId="0" borderId="0" xfId="0" applyFont="1" applyAlignment="1">
      <alignment horizontal="center" wrapText="1"/>
    </xf>
    <xf numFmtId="165" fontId="3" fillId="3" borderId="5" xfId="1" applyFont="1" applyFill="1" applyBorder="1" applyAlignment="1" applyProtection="1">
      <alignment horizontal="center" vertical="center" wrapText="1"/>
      <protection locked="0"/>
    </xf>
    <xf numFmtId="0" fontId="4" fillId="0" borderId="0" xfId="0" applyFont="1" applyAlignment="1">
      <alignment wrapText="1"/>
    </xf>
    <xf numFmtId="0" fontId="15" fillId="0" borderId="0" xfId="0" applyFont="1" applyAlignment="1">
      <alignment wrapText="1"/>
    </xf>
    <xf numFmtId="0" fontId="3" fillId="0" borderId="0" xfId="0" applyFont="1" applyAlignment="1">
      <alignment horizontal="left" wrapText="1"/>
    </xf>
    <xf numFmtId="0" fontId="3" fillId="3" borderId="5" xfId="0" applyFont="1" applyFill="1" applyBorder="1" applyAlignment="1" applyProtection="1">
      <alignment horizontal="left" vertical="center" wrapText="1"/>
      <protection locked="0"/>
    </xf>
    <xf numFmtId="0" fontId="0" fillId="0" borderId="0" xfId="0" applyAlignment="1">
      <alignment vertical="center" wrapText="1"/>
    </xf>
    <xf numFmtId="0" fontId="15" fillId="0" borderId="0" xfId="0" applyFont="1" applyAlignment="1">
      <alignment horizontal="left" wrapText="1"/>
    </xf>
    <xf numFmtId="0" fontId="16" fillId="0" borderId="0" xfId="0" applyFont="1" applyAlignment="1">
      <alignment horizontal="justify" vertical="center"/>
    </xf>
    <xf numFmtId="0" fontId="4" fillId="3" borderId="5" xfId="0" applyFont="1" applyFill="1" applyBorder="1" applyAlignment="1" applyProtection="1">
      <alignment vertical="center" wrapText="1"/>
      <protection locked="0"/>
    </xf>
    <xf numFmtId="0" fontId="3" fillId="0" borderId="5" xfId="0" applyFont="1" applyBorder="1" applyAlignment="1">
      <alignment horizontal="left" wrapText="1"/>
    </xf>
    <xf numFmtId="0" fontId="3" fillId="0" borderId="5" xfId="0" applyFont="1" applyBorder="1" applyAlignment="1">
      <alignment wrapText="1"/>
    </xf>
    <xf numFmtId="0" fontId="21" fillId="3" borderId="5" xfId="0" applyFont="1" applyFill="1" applyBorder="1" applyAlignment="1" applyProtection="1">
      <alignment vertical="center" wrapText="1"/>
      <protection locked="0"/>
    </xf>
    <xf numFmtId="0" fontId="3" fillId="0" borderId="0" xfId="0" applyFont="1" applyAlignment="1" applyProtection="1">
      <alignment wrapText="1"/>
      <protection locked="0"/>
    </xf>
    <xf numFmtId="0" fontId="14" fillId="3" borderId="0" xfId="0" applyFont="1" applyFill="1" applyAlignment="1" applyProtection="1">
      <alignment vertical="center" wrapText="1"/>
      <protection locked="0"/>
    </xf>
    <xf numFmtId="164" fontId="4" fillId="0" borderId="0" xfId="2" applyNumberFormat="1" applyFont="1" applyBorder="1" applyAlignment="1" applyProtection="1">
      <alignment horizontal="center" vertical="center" wrapText="1"/>
    </xf>
    <xf numFmtId="0" fontId="2" fillId="0" borderId="0" xfId="0" applyFont="1" applyAlignment="1" applyProtection="1">
      <alignment wrapText="1"/>
      <protection locked="0"/>
    </xf>
    <xf numFmtId="0" fontId="3" fillId="0" borderId="0" xfId="0" applyFont="1" applyAlignment="1" applyProtection="1">
      <alignment vertical="center" wrapText="1"/>
      <protection locked="0"/>
    </xf>
    <xf numFmtId="0" fontId="3" fillId="3" borderId="0" xfId="0" applyFont="1" applyFill="1" applyProtection="1">
      <protection locked="0"/>
    </xf>
    <xf numFmtId="0" fontId="2" fillId="0" borderId="0" xfId="0" applyFont="1" applyAlignment="1" applyProtection="1">
      <alignment vertical="center" wrapText="1"/>
      <protection locked="0"/>
    </xf>
    <xf numFmtId="0" fontId="23" fillId="3" borderId="0" xfId="0" applyFont="1" applyFill="1" applyProtection="1">
      <protection locked="0"/>
    </xf>
    <xf numFmtId="0" fontId="14" fillId="3" borderId="0" xfId="0" applyFont="1" applyFill="1" applyAlignment="1" applyProtection="1">
      <alignment horizontal="left" wrapText="1"/>
      <protection locked="0"/>
    </xf>
    <xf numFmtId="0" fontId="14" fillId="3" borderId="0" xfId="0" applyFont="1" applyFill="1" applyAlignment="1" applyProtection="1">
      <alignment horizontal="center" wrapText="1"/>
      <protection locked="0"/>
    </xf>
    <xf numFmtId="0" fontId="3" fillId="3" borderId="0" xfId="0" applyFont="1" applyFill="1" applyAlignment="1" applyProtection="1">
      <alignment wrapText="1"/>
      <protection locked="0"/>
    </xf>
    <xf numFmtId="0" fontId="2" fillId="3" borderId="0" xfId="0" applyFont="1" applyFill="1" applyAlignment="1" applyProtection="1">
      <alignment wrapText="1"/>
      <protection locked="0"/>
    </xf>
    <xf numFmtId="0" fontId="3" fillId="3" borderId="0" xfId="0" applyFont="1" applyFill="1"/>
    <xf numFmtId="0" fontId="10" fillId="5" borderId="5" xfId="0" applyFont="1" applyFill="1" applyBorder="1" applyAlignment="1">
      <alignment horizontal="center" vertical="center" wrapText="1"/>
    </xf>
    <xf numFmtId="0" fontId="3" fillId="3" borderId="12" xfId="0" applyFont="1" applyFill="1" applyBorder="1" applyAlignment="1" applyProtection="1">
      <alignment horizontal="left" vertical="center" wrapText="1"/>
      <protection locked="0"/>
    </xf>
    <xf numFmtId="165" fontId="3" fillId="4" borderId="5" xfId="1" applyFont="1" applyFill="1" applyBorder="1" applyAlignment="1" applyProtection="1">
      <alignment vertical="center" wrapText="1"/>
    </xf>
    <xf numFmtId="166" fontId="3" fillId="4" borderId="5" xfId="1" applyNumberFormat="1" applyFont="1" applyFill="1" applyBorder="1" applyAlignment="1" applyProtection="1">
      <alignment vertical="center" wrapText="1"/>
    </xf>
    <xf numFmtId="43" fontId="4" fillId="4" borderId="5" xfId="3" applyFont="1" applyFill="1" applyBorder="1" applyAlignment="1" applyProtection="1">
      <alignment vertical="center" wrapText="1"/>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164" fontId="4" fillId="3" borderId="0" xfId="2" applyNumberFormat="1" applyFont="1" applyFill="1" applyBorder="1" applyAlignment="1" applyProtection="1">
      <alignment horizontal="center" vertical="center" wrapText="1"/>
    </xf>
    <xf numFmtId="0" fontId="2" fillId="3" borderId="0" xfId="0" applyFont="1" applyFill="1" applyAlignment="1" applyProtection="1">
      <alignment vertical="center" wrapText="1"/>
      <protection locked="0"/>
    </xf>
    <xf numFmtId="0" fontId="3" fillId="3" borderId="5" xfId="0" applyFont="1" applyFill="1" applyBorder="1" applyAlignment="1" applyProtection="1">
      <alignment horizontal="center" vertical="center"/>
      <protection locked="0"/>
    </xf>
    <xf numFmtId="0" fontId="3" fillId="3" borderId="10"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left" vertical="center" wrapText="1"/>
      <protection locked="0"/>
    </xf>
    <xf numFmtId="0" fontId="3" fillId="3" borderId="9" xfId="0" applyFont="1" applyFill="1" applyBorder="1" applyAlignment="1" applyProtection="1">
      <alignment vertical="center" wrapText="1"/>
      <protection locked="0"/>
    </xf>
    <xf numFmtId="43" fontId="4" fillId="4" borderId="9" xfId="3" applyFont="1" applyFill="1" applyBorder="1" applyAlignment="1" applyProtection="1">
      <alignment horizontal="center" vertical="center" wrapText="1"/>
      <protection locked="0"/>
    </xf>
    <xf numFmtId="0" fontId="3" fillId="3" borderId="10" xfId="0" applyFont="1" applyFill="1" applyBorder="1" applyAlignment="1" applyProtection="1">
      <alignment vertical="center" wrapText="1"/>
      <protection locked="0"/>
    </xf>
    <xf numFmtId="43" fontId="4" fillId="4" borderId="9" xfId="3" applyFont="1" applyFill="1" applyBorder="1" applyAlignment="1" applyProtection="1">
      <alignment vertical="center" wrapText="1"/>
      <protection locked="0"/>
    </xf>
    <xf numFmtId="165" fontId="10" fillId="5" borderId="17" xfId="1" applyFont="1" applyFill="1" applyBorder="1" applyAlignment="1" applyProtection="1">
      <alignment vertical="center" wrapText="1"/>
    </xf>
    <xf numFmtId="166" fontId="10" fillId="5" borderId="17" xfId="1" applyNumberFormat="1" applyFont="1" applyFill="1" applyBorder="1" applyAlignment="1" applyProtection="1">
      <alignment vertical="center" wrapText="1"/>
    </xf>
    <xf numFmtId="0" fontId="9" fillId="0" borderId="6" xfId="0" applyFont="1" applyBorder="1" applyAlignment="1">
      <alignment horizontal="center" vertical="center" wrapText="1"/>
    </xf>
    <xf numFmtId="43" fontId="2" fillId="0" borderId="0" xfId="0" applyNumberFormat="1" applyFont="1" applyAlignment="1" applyProtection="1">
      <alignment vertical="center" wrapText="1"/>
      <protection locked="0"/>
    </xf>
    <xf numFmtId="0" fontId="14" fillId="3" borderId="0" xfId="0" applyFont="1" applyFill="1" applyAlignment="1">
      <alignment horizontal="center" vertical="center" wrapText="1"/>
    </xf>
    <xf numFmtId="0" fontId="3" fillId="0" borderId="0" xfId="0" applyFont="1" applyAlignment="1" applyProtection="1">
      <alignment horizontal="center" wrapText="1"/>
      <protection locked="0"/>
    </xf>
    <xf numFmtId="167" fontId="4" fillId="3" borderId="0" xfId="2" applyNumberFormat="1" applyFont="1" applyFill="1" applyBorder="1" applyAlignment="1" applyProtection="1">
      <alignment horizontal="center" vertical="center" wrapText="1"/>
    </xf>
    <xf numFmtId="0" fontId="14" fillId="5" borderId="0" xfId="0" applyFont="1" applyFill="1" applyAlignment="1">
      <alignment horizontal="center" vertical="center" wrapText="1"/>
    </xf>
    <xf numFmtId="2" fontId="4" fillId="3" borderId="0" xfId="2" applyNumberFormat="1" applyFont="1" applyFill="1" applyBorder="1" applyAlignment="1" applyProtection="1">
      <alignment horizontal="center" vertical="center" wrapText="1"/>
    </xf>
    <xf numFmtId="0" fontId="14" fillId="8" borderId="0" xfId="0" applyFont="1" applyFill="1" applyAlignment="1">
      <alignment horizontal="center" vertical="center" wrapText="1"/>
    </xf>
    <xf numFmtId="0" fontId="3" fillId="0" borderId="0" xfId="0" applyFont="1" applyAlignment="1" applyProtection="1">
      <alignment horizontal="center" vertical="center" wrapText="1"/>
      <protection locked="0"/>
    </xf>
    <xf numFmtId="165" fontId="3" fillId="4" borderId="9" xfId="1" applyFont="1" applyFill="1" applyBorder="1" applyAlignment="1" applyProtection="1">
      <alignment horizontal="center" vertical="center" wrapText="1"/>
    </xf>
    <xf numFmtId="165" fontId="3" fillId="4" borderId="8" xfId="1" applyFont="1" applyFill="1" applyBorder="1" applyAlignment="1" applyProtection="1">
      <alignment horizontal="center" vertical="center" wrapText="1"/>
    </xf>
    <xf numFmtId="166" fontId="3" fillId="4" borderId="9" xfId="1" applyNumberFormat="1" applyFont="1" applyFill="1" applyBorder="1" applyAlignment="1" applyProtection="1">
      <alignment horizontal="center" vertical="center" wrapText="1"/>
    </xf>
    <xf numFmtId="166" fontId="3" fillId="4" borderId="8" xfId="1" applyNumberFormat="1" applyFont="1" applyFill="1" applyBorder="1" applyAlignment="1" applyProtection="1">
      <alignment horizontal="center" vertical="center" wrapText="1"/>
    </xf>
    <xf numFmtId="0" fontId="10" fillId="5" borderId="14" xfId="0" applyFont="1" applyFill="1" applyBorder="1" applyAlignment="1">
      <alignment horizontal="right" vertical="center" wrapText="1"/>
    </xf>
    <xf numFmtId="0" fontId="10" fillId="5" borderId="15" xfId="0" applyFont="1" applyFill="1" applyBorder="1" applyAlignment="1">
      <alignment horizontal="right" vertical="center" wrapText="1"/>
    </xf>
    <xf numFmtId="0" fontId="10" fillId="5" borderId="16" xfId="0" applyFont="1" applyFill="1" applyBorder="1" applyAlignment="1">
      <alignment horizontal="right" vertical="center" wrapText="1"/>
    </xf>
    <xf numFmtId="0" fontId="7" fillId="0" borderId="18" xfId="0" applyFont="1" applyBorder="1" applyAlignment="1">
      <alignment horizontal="center" vertical="center"/>
    </xf>
    <xf numFmtId="0" fontId="10" fillId="5" borderId="9"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3" fillId="3" borderId="10"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165" fontId="3" fillId="3" borderId="9" xfId="1" applyFont="1" applyFill="1" applyBorder="1" applyAlignment="1" applyProtection="1">
      <alignment horizontal="center" vertical="center" wrapText="1"/>
      <protection locked="0"/>
    </xf>
    <xf numFmtId="165" fontId="3" fillId="3" borderId="8" xfId="1" applyFont="1" applyFill="1" applyBorder="1" applyAlignment="1" applyProtection="1">
      <alignment horizontal="center" vertical="center" wrapText="1"/>
      <protection locked="0"/>
    </xf>
    <xf numFmtId="0" fontId="10" fillId="7" borderId="8"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8" xfId="0" applyFont="1" applyFill="1" applyBorder="1" applyAlignment="1">
      <alignment vertical="center" wrapText="1"/>
    </xf>
    <xf numFmtId="0" fontId="10" fillId="7" borderId="5" xfId="0" applyFont="1" applyFill="1" applyBorder="1" applyAlignment="1">
      <alignment vertical="center" wrapText="1"/>
    </xf>
    <xf numFmtId="0" fontId="10" fillId="7" borderId="9"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4" fillId="6" borderId="6" xfId="0" applyFont="1" applyFill="1" applyBorder="1" applyAlignment="1" applyProtection="1">
      <alignment horizontal="left" vertical="center" wrapText="1"/>
      <protection locked="0"/>
    </xf>
    <xf numFmtId="0" fontId="14" fillId="6" borderId="0" xfId="0" applyFont="1" applyFill="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10" fillId="5" borderId="5"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3" borderId="3" xfId="0" applyFont="1" applyFill="1" applyBorder="1" applyAlignment="1" applyProtection="1">
      <alignment horizontal="left" vertical="center" wrapText="1"/>
      <protection locked="0"/>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0" fillId="5" borderId="4" xfId="0" applyFont="1" applyFill="1" applyBorder="1" applyAlignment="1" applyProtection="1">
      <alignment horizontal="left" vertical="center"/>
      <protection locked="0"/>
    </xf>
    <xf numFmtId="0" fontId="10" fillId="5" borderId="3" xfId="0" applyFont="1" applyFill="1" applyBorder="1" applyAlignment="1" applyProtection="1">
      <alignment horizontal="left" vertical="center"/>
      <protection locked="0"/>
    </xf>
    <xf numFmtId="0" fontId="9" fillId="6" borderId="1" xfId="0" applyFont="1" applyFill="1" applyBorder="1" applyAlignment="1">
      <alignment horizontal="left" wrapText="1"/>
    </xf>
    <xf numFmtId="0" fontId="6" fillId="5" borderId="4"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4" xfId="0" applyFont="1" applyFill="1" applyBorder="1" applyAlignment="1">
      <alignment horizontal="left" vertical="center" wrapText="1"/>
    </xf>
    <xf numFmtId="0" fontId="6" fillId="5" borderId="3" xfId="0" applyFont="1" applyFill="1" applyBorder="1" applyAlignment="1">
      <alignment horizontal="left" vertical="center" wrapText="1"/>
    </xf>
    <xf numFmtId="0" fontId="7" fillId="0" borderId="3" xfId="0" applyFont="1" applyBorder="1" applyAlignment="1">
      <alignment horizontal="center"/>
    </xf>
    <xf numFmtId="0" fontId="4" fillId="2" borderId="5" xfId="0" applyFont="1" applyFill="1" applyBorder="1" applyAlignment="1">
      <alignment horizontal="justify" vertical="center" wrapText="1"/>
    </xf>
    <xf numFmtId="0" fontId="10" fillId="5" borderId="3" xfId="0" applyFont="1" applyFill="1" applyBorder="1" applyAlignment="1">
      <alignment horizontal="right" vertical="center" wrapText="1"/>
    </xf>
    <xf numFmtId="0" fontId="3" fillId="2" borderId="4" xfId="0" applyFont="1" applyFill="1" applyBorder="1" applyAlignment="1" applyProtection="1">
      <alignment horizontal="left" wrapText="1"/>
      <protection locked="0"/>
    </xf>
    <xf numFmtId="0" fontId="3" fillId="2" borderId="3" xfId="0" applyFont="1" applyFill="1" applyBorder="1" applyAlignment="1" applyProtection="1">
      <alignment horizontal="left" wrapText="1"/>
      <protection locked="0"/>
    </xf>
    <xf numFmtId="0" fontId="14" fillId="3" borderId="0" xfId="0" applyFont="1" applyFill="1" applyAlignment="1" applyProtection="1">
      <alignment horizontal="left" vertical="center" wrapText="1"/>
      <protection locked="0"/>
    </xf>
    <xf numFmtId="0" fontId="14" fillId="3" borderId="3" xfId="0" applyFont="1" applyFill="1" applyBorder="1" applyAlignment="1" applyProtection="1">
      <alignment vertical="center" wrapText="1"/>
      <protection locked="0"/>
    </xf>
  </cellXfs>
  <cellStyles count="4">
    <cellStyle name="Normal" xfId="0" builtinId="0"/>
    <cellStyle name="Porcentagem" xfId="2" builtinId="5"/>
    <cellStyle name="Vírgula" xfId="1" builtinId="3"/>
    <cellStyle name="Vírgula 5" xfId="3" xr:uid="{C15E5DDF-60BB-4649-B690-EB4ACA40A075}"/>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D00"/>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47653</xdr:colOff>
      <xdr:row>3</xdr:row>
      <xdr:rowOff>132324</xdr:rowOff>
    </xdr:to>
    <xdr:pic>
      <xdr:nvPicPr>
        <xdr:cNvPr id="2" name="Imagem 1" descr="CAU-BR-timbrado2015-edit-13">
          <a:extLst>
            <a:ext uri="{FF2B5EF4-FFF2-40B4-BE49-F238E27FC236}">
              <a16:creationId xmlns:a16="http://schemas.microsoft.com/office/drawing/2014/main" id="{CA50ACE3-E21E-44E3-9FDE-952281345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91653" cy="703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85725</xdr:rowOff>
    </xdr:from>
    <xdr:to>
      <xdr:col>16</xdr:col>
      <xdr:colOff>123825</xdr:colOff>
      <xdr:row>35</xdr:row>
      <xdr:rowOff>171847</xdr:rowOff>
    </xdr:to>
    <xdr:grpSp>
      <xdr:nvGrpSpPr>
        <xdr:cNvPr id="3" name="Grupo 3">
          <a:extLst>
            <a:ext uri="{FF2B5EF4-FFF2-40B4-BE49-F238E27FC236}">
              <a16:creationId xmlns:a16="http://schemas.microsoft.com/office/drawing/2014/main" id="{95055CB1-753E-4343-A516-9479D297643C}"/>
            </a:ext>
          </a:extLst>
        </xdr:cNvPr>
        <xdr:cNvGrpSpPr>
          <a:grpSpLocks/>
        </xdr:cNvGrpSpPr>
      </xdr:nvGrpSpPr>
      <xdr:grpSpPr bwMode="auto">
        <a:xfrm>
          <a:off x="0" y="450158"/>
          <a:ext cx="10614905" cy="6153941"/>
          <a:chOff x="0" y="1440"/>
          <a:chExt cx="12240" cy="12959"/>
        </a:xfrm>
      </xdr:grpSpPr>
      <xdr:grpSp>
        <xdr:nvGrpSpPr>
          <xdr:cNvPr id="4" name="Group 4">
            <a:extLst>
              <a:ext uri="{FF2B5EF4-FFF2-40B4-BE49-F238E27FC236}">
                <a16:creationId xmlns:a16="http://schemas.microsoft.com/office/drawing/2014/main" id="{CD786AC4-1B9E-4ACC-A8EA-7ADF027990BE}"/>
              </a:ext>
            </a:extLst>
          </xdr:cNvPr>
          <xdr:cNvGrpSpPr>
            <a:grpSpLocks/>
          </xdr:cNvGrpSpPr>
        </xdr:nvGrpSpPr>
        <xdr:grpSpPr bwMode="auto">
          <a:xfrm>
            <a:off x="0" y="9661"/>
            <a:ext cx="12240" cy="4738"/>
            <a:chOff x="-6" y="3399"/>
            <a:chExt cx="12197" cy="4253"/>
          </a:xfrm>
        </xdr:grpSpPr>
        <xdr:grpSp>
          <xdr:nvGrpSpPr>
            <xdr:cNvPr id="8" name="Group 5">
              <a:extLst>
                <a:ext uri="{FF2B5EF4-FFF2-40B4-BE49-F238E27FC236}">
                  <a16:creationId xmlns:a16="http://schemas.microsoft.com/office/drawing/2014/main" id="{251CD545-B65E-052A-AA9E-E0245691E1C2}"/>
                </a:ext>
              </a:extLst>
            </xdr:cNvPr>
            <xdr:cNvGrpSpPr>
              <a:grpSpLocks/>
            </xdr:cNvGrpSpPr>
          </xdr:nvGrpSpPr>
          <xdr:grpSpPr bwMode="auto">
            <a:xfrm>
              <a:off x="-6" y="3717"/>
              <a:ext cx="12189" cy="3550"/>
              <a:chOff x="18" y="7468"/>
              <a:chExt cx="12189" cy="3550"/>
            </a:xfrm>
          </xdr:grpSpPr>
          <xdr:sp macro="" textlink="">
            <xdr:nvSpPr>
              <xdr:cNvPr id="15" name="Freeform 6">
                <a:extLst>
                  <a:ext uri="{FF2B5EF4-FFF2-40B4-BE49-F238E27FC236}">
                    <a16:creationId xmlns:a16="http://schemas.microsoft.com/office/drawing/2014/main" id="{EC5B4570-0577-FD2C-0039-2C091475FC21}"/>
                  </a:ext>
                </a:extLst>
              </xdr:cNvPr>
              <xdr:cNvSpPr>
                <a:spLocks/>
              </xdr:cNvSpPr>
            </xdr:nvSpPr>
            <xdr:spPr bwMode="auto">
              <a:xfrm>
                <a:off x="18" y="7837"/>
                <a:ext cx="7132" cy="2863"/>
              </a:xfrm>
              <a:custGeom>
                <a:avLst/>
                <a:gdLst>
                  <a:gd name="T0" fmla="*/ 0 w 7132"/>
                  <a:gd name="T1" fmla="*/ 0 h 2863"/>
                  <a:gd name="T2" fmla="*/ 17 w 7132"/>
                  <a:gd name="T3" fmla="*/ 2863 h 2863"/>
                  <a:gd name="T4" fmla="*/ 7132 w 7132"/>
                  <a:gd name="T5" fmla="*/ 2578 h 2863"/>
                  <a:gd name="T6" fmla="*/ 7132 w 7132"/>
                  <a:gd name="T7" fmla="*/ 200 h 2863"/>
                  <a:gd name="T8" fmla="*/ 0 w 7132"/>
                  <a:gd name="T9" fmla="*/ 0 h 286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7132" h="2863">
                    <a:moveTo>
                      <a:pt x="0" y="0"/>
                    </a:moveTo>
                    <a:lnTo>
                      <a:pt x="17" y="2863"/>
                    </a:lnTo>
                    <a:lnTo>
                      <a:pt x="7132" y="2578"/>
                    </a:lnTo>
                    <a:lnTo>
                      <a:pt x="7132" y="200"/>
                    </a:lnTo>
                    <a:lnTo>
                      <a:pt x="0" y="0"/>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7">
                <a:extLst>
                  <a:ext uri="{FF2B5EF4-FFF2-40B4-BE49-F238E27FC236}">
                    <a16:creationId xmlns:a16="http://schemas.microsoft.com/office/drawing/2014/main" id="{4B058AB3-1EF2-5155-6F32-012D69035855}"/>
                  </a:ext>
                </a:extLst>
              </xdr:cNvPr>
              <xdr:cNvSpPr>
                <a:spLocks/>
              </xdr:cNvSpPr>
            </xdr:nvSpPr>
            <xdr:spPr bwMode="auto">
              <a:xfrm>
                <a:off x="7150" y="7468"/>
                <a:ext cx="3466" cy="3550"/>
              </a:xfrm>
              <a:custGeom>
                <a:avLst/>
                <a:gdLst>
                  <a:gd name="T0" fmla="*/ 0 w 3466"/>
                  <a:gd name="T1" fmla="*/ 569 h 3550"/>
                  <a:gd name="T2" fmla="*/ 0 w 3466"/>
                  <a:gd name="T3" fmla="*/ 2930 h 3550"/>
                  <a:gd name="T4" fmla="*/ 3466 w 3466"/>
                  <a:gd name="T5" fmla="*/ 3550 h 3550"/>
                  <a:gd name="T6" fmla="*/ 3466 w 3466"/>
                  <a:gd name="T7" fmla="*/ 0 h 3550"/>
                  <a:gd name="T8" fmla="*/ 0 w 3466"/>
                  <a:gd name="T9" fmla="*/ 569 h 35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466" h="3550">
                    <a:moveTo>
                      <a:pt x="0" y="569"/>
                    </a:moveTo>
                    <a:lnTo>
                      <a:pt x="0" y="2930"/>
                    </a:lnTo>
                    <a:lnTo>
                      <a:pt x="3466" y="3550"/>
                    </a:lnTo>
                    <a:lnTo>
                      <a:pt x="3466" y="0"/>
                    </a:lnTo>
                    <a:lnTo>
                      <a:pt x="0" y="569"/>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8">
                <a:extLst>
                  <a:ext uri="{FF2B5EF4-FFF2-40B4-BE49-F238E27FC236}">
                    <a16:creationId xmlns:a16="http://schemas.microsoft.com/office/drawing/2014/main" id="{C5085D9A-3F71-7848-C5AF-0349C0602A3B}"/>
                  </a:ext>
                </a:extLst>
              </xdr:cNvPr>
              <xdr:cNvSpPr>
                <a:spLocks/>
              </xdr:cNvSpPr>
            </xdr:nvSpPr>
            <xdr:spPr bwMode="auto">
              <a:xfrm>
                <a:off x="10616" y="7468"/>
                <a:ext cx="1591" cy="3550"/>
              </a:xfrm>
              <a:custGeom>
                <a:avLst/>
                <a:gdLst>
                  <a:gd name="T0" fmla="*/ 0 w 1591"/>
                  <a:gd name="T1" fmla="*/ 0 h 3550"/>
                  <a:gd name="T2" fmla="*/ 0 w 1591"/>
                  <a:gd name="T3" fmla="*/ 3550 h 3550"/>
                  <a:gd name="T4" fmla="*/ 1591 w 1591"/>
                  <a:gd name="T5" fmla="*/ 2746 h 3550"/>
                  <a:gd name="T6" fmla="*/ 1591 w 1591"/>
                  <a:gd name="T7" fmla="*/ 737 h 3550"/>
                  <a:gd name="T8" fmla="*/ 0 w 1591"/>
                  <a:gd name="T9" fmla="*/ 0 h 35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91" h="3550">
                    <a:moveTo>
                      <a:pt x="0" y="0"/>
                    </a:moveTo>
                    <a:lnTo>
                      <a:pt x="0" y="3550"/>
                    </a:lnTo>
                    <a:lnTo>
                      <a:pt x="1591" y="2746"/>
                    </a:lnTo>
                    <a:lnTo>
                      <a:pt x="1591" y="737"/>
                    </a:lnTo>
                    <a:lnTo>
                      <a:pt x="0" y="0"/>
                    </a:lnTo>
                    <a:close/>
                  </a:path>
                </a:pathLst>
              </a:custGeom>
              <a:solidFill>
                <a:srgbClr val="205867">
                  <a:alpha val="50000"/>
                </a:srgbClr>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9" name="Freeform 9">
              <a:extLst>
                <a:ext uri="{FF2B5EF4-FFF2-40B4-BE49-F238E27FC236}">
                  <a16:creationId xmlns:a16="http://schemas.microsoft.com/office/drawing/2014/main" id="{9ADEA26F-1DDC-DB41-B344-754E919CCBFF}"/>
                </a:ext>
              </a:extLst>
            </xdr:cNvPr>
            <xdr:cNvSpPr>
              <a:spLocks/>
            </xdr:cNvSpPr>
          </xdr:nvSpPr>
          <xdr:spPr bwMode="auto">
            <a:xfrm>
              <a:off x="8071" y="4069"/>
              <a:ext cx="4120" cy="2913"/>
            </a:xfrm>
            <a:custGeom>
              <a:avLst/>
              <a:gdLst>
                <a:gd name="T0" fmla="*/ 1 w 4120"/>
                <a:gd name="T1" fmla="*/ 251 h 2913"/>
                <a:gd name="T2" fmla="*/ 0 w 4120"/>
                <a:gd name="T3" fmla="*/ 2662 h 2913"/>
                <a:gd name="T4" fmla="*/ 4120 w 4120"/>
                <a:gd name="T5" fmla="*/ 2913 h 2913"/>
                <a:gd name="T6" fmla="*/ 4120 w 4120"/>
                <a:gd name="T7" fmla="*/ 0 h 2913"/>
                <a:gd name="T8" fmla="*/ 1 w 4120"/>
                <a:gd name="T9" fmla="*/ 251 h 291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20" h="2913">
                  <a:moveTo>
                    <a:pt x="1" y="251"/>
                  </a:moveTo>
                  <a:lnTo>
                    <a:pt x="0" y="2662"/>
                  </a:lnTo>
                  <a:lnTo>
                    <a:pt x="4120" y="2913"/>
                  </a:lnTo>
                  <a:lnTo>
                    <a:pt x="4120" y="0"/>
                  </a:lnTo>
                  <a:lnTo>
                    <a:pt x="1" y="251"/>
                  </a:lnTo>
                  <a:close/>
                </a:path>
              </a:pathLst>
            </a:custGeom>
            <a:solidFill>
              <a:srgbClr val="D8D8D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10">
              <a:extLst>
                <a:ext uri="{FF2B5EF4-FFF2-40B4-BE49-F238E27FC236}">
                  <a16:creationId xmlns:a16="http://schemas.microsoft.com/office/drawing/2014/main" id="{EA1AD5C7-E73C-86B6-DBC3-A28F5A77A4ED}"/>
                </a:ext>
              </a:extLst>
            </xdr:cNvPr>
            <xdr:cNvSpPr>
              <a:spLocks/>
            </xdr:cNvSpPr>
          </xdr:nvSpPr>
          <xdr:spPr bwMode="auto">
            <a:xfrm>
              <a:off x="4104" y="3399"/>
              <a:ext cx="3985" cy="4236"/>
            </a:xfrm>
            <a:custGeom>
              <a:avLst/>
              <a:gdLst>
                <a:gd name="T0" fmla="*/ 0 w 3985"/>
                <a:gd name="T1" fmla="*/ 0 h 4236"/>
                <a:gd name="T2" fmla="*/ 0 w 3985"/>
                <a:gd name="T3" fmla="*/ 4236 h 4236"/>
                <a:gd name="T4" fmla="*/ 3985 w 3985"/>
                <a:gd name="T5" fmla="*/ 3349 h 4236"/>
                <a:gd name="T6" fmla="*/ 3985 w 3985"/>
                <a:gd name="T7" fmla="*/ 921 h 4236"/>
                <a:gd name="T8" fmla="*/ 0 w 3985"/>
                <a:gd name="T9" fmla="*/ 0 h 4236"/>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985" h="4236">
                  <a:moveTo>
                    <a:pt x="0" y="0"/>
                  </a:moveTo>
                  <a:lnTo>
                    <a:pt x="0" y="4236"/>
                  </a:lnTo>
                  <a:lnTo>
                    <a:pt x="3985" y="3349"/>
                  </a:lnTo>
                  <a:lnTo>
                    <a:pt x="3985" y="921"/>
                  </a:lnTo>
                  <a:lnTo>
                    <a:pt x="0" y="0"/>
                  </a:lnTo>
                  <a:close/>
                </a:path>
              </a:pathLst>
            </a:custGeom>
            <a:solidFill>
              <a:srgbClr val="BFBFB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1">
              <a:extLst>
                <a:ext uri="{FF2B5EF4-FFF2-40B4-BE49-F238E27FC236}">
                  <a16:creationId xmlns:a16="http://schemas.microsoft.com/office/drawing/2014/main" id="{B5D5A2FE-91C0-54F2-E412-CC68868D0DBF}"/>
                </a:ext>
              </a:extLst>
            </xdr:cNvPr>
            <xdr:cNvSpPr>
              <a:spLocks/>
            </xdr:cNvSpPr>
          </xdr:nvSpPr>
          <xdr:spPr bwMode="auto">
            <a:xfrm>
              <a:off x="18" y="3399"/>
              <a:ext cx="4086" cy="4253"/>
            </a:xfrm>
            <a:custGeom>
              <a:avLst/>
              <a:gdLst>
                <a:gd name="T0" fmla="*/ 4086 w 4086"/>
                <a:gd name="T1" fmla="*/ 0 h 4253"/>
                <a:gd name="T2" fmla="*/ 4084 w 4086"/>
                <a:gd name="T3" fmla="*/ 4253 h 4253"/>
                <a:gd name="T4" fmla="*/ 0 w 4086"/>
                <a:gd name="T5" fmla="*/ 3198 h 4253"/>
                <a:gd name="T6" fmla="*/ 0 w 4086"/>
                <a:gd name="T7" fmla="*/ 1072 h 4253"/>
                <a:gd name="T8" fmla="*/ 4086 w 4086"/>
                <a:gd name="T9" fmla="*/ 0 h 425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086" h="4253">
                  <a:moveTo>
                    <a:pt x="4086" y="0"/>
                  </a:moveTo>
                  <a:lnTo>
                    <a:pt x="4084" y="4253"/>
                  </a:lnTo>
                  <a:lnTo>
                    <a:pt x="0" y="3198"/>
                  </a:lnTo>
                  <a:lnTo>
                    <a:pt x="0" y="1072"/>
                  </a:lnTo>
                  <a:lnTo>
                    <a:pt x="4086" y="0"/>
                  </a:lnTo>
                  <a:close/>
                </a:path>
              </a:pathLst>
            </a:custGeom>
            <a:solidFill>
              <a:srgbClr val="D8D8D8"/>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12">
              <a:extLst>
                <a:ext uri="{FF2B5EF4-FFF2-40B4-BE49-F238E27FC236}">
                  <a16:creationId xmlns:a16="http://schemas.microsoft.com/office/drawing/2014/main" id="{5DD9F87C-2B69-92D7-9CC1-7E8FF5FEEC22}"/>
                </a:ext>
              </a:extLst>
            </xdr:cNvPr>
            <xdr:cNvSpPr>
              <a:spLocks/>
            </xdr:cNvSpPr>
          </xdr:nvSpPr>
          <xdr:spPr bwMode="auto">
            <a:xfrm>
              <a:off x="17" y="3617"/>
              <a:ext cx="2076" cy="3851"/>
            </a:xfrm>
            <a:custGeom>
              <a:avLst/>
              <a:gdLst>
                <a:gd name="T0" fmla="*/ 0 w 2076"/>
                <a:gd name="T1" fmla="*/ 921 h 3851"/>
                <a:gd name="T2" fmla="*/ 2060 w 2076"/>
                <a:gd name="T3" fmla="*/ 0 h 3851"/>
                <a:gd name="T4" fmla="*/ 2076 w 2076"/>
                <a:gd name="T5" fmla="*/ 3851 h 3851"/>
                <a:gd name="T6" fmla="*/ 0 w 2076"/>
                <a:gd name="T7" fmla="*/ 2981 h 3851"/>
                <a:gd name="T8" fmla="*/ 0 w 2076"/>
                <a:gd name="T9" fmla="*/ 921 h 385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2076" h="3851">
                  <a:moveTo>
                    <a:pt x="0" y="921"/>
                  </a:moveTo>
                  <a:lnTo>
                    <a:pt x="2060" y="0"/>
                  </a:lnTo>
                  <a:lnTo>
                    <a:pt x="2076" y="3851"/>
                  </a:lnTo>
                  <a:lnTo>
                    <a:pt x="0" y="2981"/>
                  </a:lnTo>
                  <a:lnTo>
                    <a:pt x="0" y="921"/>
                  </a:lnTo>
                  <a:close/>
                </a:path>
              </a:pathLst>
            </a:custGeom>
            <a:solidFill>
              <a:srgbClr val="DDD8C2">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3">
              <a:extLst>
                <a:ext uri="{FF2B5EF4-FFF2-40B4-BE49-F238E27FC236}">
                  <a16:creationId xmlns:a16="http://schemas.microsoft.com/office/drawing/2014/main" id="{096CEE52-7A7D-EB37-B2DD-27E98672F3EA}"/>
                </a:ext>
              </a:extLst>
            </xdr:cNvPr>
            <xdr:cNvSpPr>
              <a:spLocks/>
            </xdr:cNvSpPr>
          </xdr:nvSpPr>
          <xdr:spPr bwMode="auto">
            <a:xfrm>
              <a:off x="2077" y="3617"/>
              <a:ext cx="6011" cy="3835"/>
            </a:xfrm>
            <a:custGeom>
              <a:avLst/>
              <a:gdLst>
                <a:gd name="T0" fmla="*/ 0 w 6011"/>
                <a:gd name="T1" fmla="*/ 0 h 3835"/>
                <a:gd name="T2" fmla="*/ 17 w 6011"/>
                <a:gd name="T3" fmla="*/ 3835 h 3835"/>
                <a:gd name="T4" fmla="*/ 6011 w 6011"/>
                <a:gd name="T5" fmla="*/ 2629 h 3835"/>
                <a:gd name="T6" fmla="*/ 6011 w 6011"/>
                <a:gd name="T7" fmla="*/ 1239 h 3835"/>
                <a:gd name="T8" fmla="*/ 0 w 6011"/>
                <a:gd name="T9" fmla="*/ 0 h 3835"/>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011" h="3835">
                  <a:moveTo>
                    <a:pt x="0" y="0"/>
                  </a:moveTo>
                  <a:lnTo>
                    <a:pt x="17" y="3835"/>
                  </a:lnTo>
                  <a:lnTo>
                    <a:pt x="6011" y="2629"/>
                  </a:lnTo>
                  <a:lnTo>
                    <a:pt x="6011" y="1239"/>
                  </a:lnTo>
                  <a:lnTo>
                    <a:pt x="0" y="0"/>
                  </a:lnTo>
                  <a:close/>
                </a:path>
              </a:pathLst>
            </a:custGeom>
            <a:solidFill>
              <a:srgbClr val="C4BC96">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4">
              <a:extLst>
                <a:ext uri="{FF2B5EF4-FFF2-40B4-BE49-F238E27FC236}">
                  <a16:creationId xmlns:a16="http://schemas.microsoft.com/office/drawing/2014/main" id="{4E85C5A7-4CD5-74A5-6BFD-6661A9F1FC87}"/>
                </a:ext>
              </a:extLst>
            </xdr:cNvPr>
            <xdr:cNvSpPr>
              <a:spLocks/>
            </xdr:cNvSpPr>
          </xdr:nvSpPr>
          <xdr:spPr bwMode="auto">
            <a:xfrm>
              <a:off x="8088" y="3835"/>
              <a:ext cx="4102" cy="3432"/>
            </a:xfrm>
            <a:custGeom>
              <a:avLst/>
              <a:gdLst>
                <a:gd name="T0" fmla="*/ 0 w 4102"/>
                <a:gd name="T1" fmla="*/ 1038 h 3432"/>
                <a:gd name="T2" fmla="*/ 0 w 4102"/>
                <a:gd name="T3" fmla="*/ 2411 h 3432"/>
                <a:gd name="T4" fmla="*/ 4102 w 4102"/>
                <a:gd name="T5" fmla="*/ 3432 h 3432"/>
                <a:gd name="T6" fmla="*/ 4102 w 4102"/>
                <a:gd name="T7" fmla="*/ 0 h 3432"/>
                <a:gd name="T8" fmla="*/ 0 w 4102"/>
                <a:gd name="T9" fmla="*/ 1038 h 343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02" h="3432">
                  <a:moveTo>
                    <a:pt x="0" y="1038"/>
                  </a:moveTo>
                  <a:lnTo>
                    <a:pt x="0" y="2411"/>
                  </a:lnTo>
                  <a:lnTo>
                    <a:pt x="4102" y="3432"/>
                  </a:lnTo>
                  <a:lnTo>
                    <a:pt x="4102" y="0"/>
                  </a:lnTo>
                  <a:lnTo>
                    <a:pt x="0" y="1038"/>
                  </a:lnTo>
                  <a:close/>
                </a:path>
              </a:pathLst>
            </a:custGeom>
            <a:solidFill>
              <a:srgbClr val="DDD8C2">
                <a:alpha val="70000"/>
              </a:srgbClr>
            </a:solidFill>
            <a:ln>
              <a:noFill/>
            </a:ln>
            <a:extLst>
              <a:ext uri="{91240B29-F687-4F45-9708-019B960494DF}">
                <a14:hiddenLine xmlns:a14="http://schemas.microsoft.com/office/drawing/2010/main" w="9525">
                  <a:solidFill>
                    <a:srgbClr val="000000"/>
                  </a:solidFill>
                  <a:round/>
                  <a:headEnd/>
                  <a:tailEnd/>
                </a14:hiddenLine>
              </a:ext>
            </a:extLst>
          </xdr:spPr>
        </xdr:sp>
      </xdr:grpSp>
      <xdr:sp macro="" textlink="">
        <xdr:nvSpPr>
          <xdr:cNvPr id="5" name="Rectangle 15">
            <a:extLst>
              <a:ext uri="{FF2B5EF4-FFF2-40B4-BE49-F238E27FC236}">
                <a16:creationId xmlns:a16="http://schemas.microsoft.com/office/drawing/2014/main" id="{A12F2469-5E1E-350F-AC0D-D2195F8C68EB}"/>
              </a:ext>
            </a:extLst>
          </xdr:cNvPr>
          <xdr:cNvSpPr>
            <a:spLocks noChangeArrowheads="1"/>
          </xdr:cNvSpPr>
        </xdr:nvSpPr>
        <xdr:spPr bwMode="auto">
          <a:xfrm>
            <a:off x="1800" y="1440"/>
            <a:ext cx="385" cy="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600" b="1" i="0" u="none" strike="noStrike" baseline="0">
                <a:solidFill>
                  <a:srgbClr val="000000"/>
                </a:solidFill>
                <a:latin typeface="Cambria"/>
              </a:rPr>
              <a:t> </a:t>
            </a:r>
            <a:endParaRPr lang="pt-BR" sz="1200" b="0" i="0" u="none" strike="noStrike" baseline="0">
              <a:solidFill>
                <a:srgbClr val="000000"/>
              </a:solidFill>
              <a:latin typeface="Cambria"/>
            </a:endParaRPr>
          </a:p>
          <a:p>
            <a:pPr algn="l" rtl="0">
              <a:defRPr sz="1000"/>
            </a:pPr>
            <a:r>
              <a:rPr lang="pt-BR" sz="1600" b="1" i="0" u="none" strike="noStrike" baseline="0">
                <a:solidFill>
                  <a:srgbClr val="000000"/>
                </a:solidFill>
                <a:latin typeface="Cambria"/>
              </a:rPr>
              <a:t> </a:t>
            </a:r>
          </a:p>
        </xdr:txBody>
      </xdr:sp>
      <xdr:sp macro="" textlink="">
        <xdr:nvSpPr>
          <xdr:cNvPr id="6" name="Rectangle 16">
            <a:extLst>
              <a:ext uri="{FF2B5EF4-FFF2-40B4-BE49-F238E27FC236}">
                <a16:creationId xmlns:a16="http://schemas.microsoft.com/office/drawing/2014/main" id="{8A6A4CA7-9C64-D9D2-4D49-C5D93A860D5E}"/>
              </a:ext>
            </a:extLst>
          </xdr:cNvPr>
          <xdr:cNvSpPr>
            <a:spLocks noChangeArrowheads="1"/>
          </xdr:cNvSpPr>
        </xdr:nvSpPr>
        <xdr:spPr bwMode="auto">
          <a:xfrm>
            <a:off x="10625" y="11432"/>
            <a:ext cx="1501" cy="12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3600" b="0" i="0" u="none" strike="noStrike" baseline="0">
                <a:solidFill>
                  <a:srgbClr val="215868"/>
                </a:solidFill>
                <a:latin typeface="Arial"/>
                <a:cs typeface="Arial"/>
              </a:rPr>
              <a:t>2023</a:t>
            </a:r>
          </a:p>
        </xdr:txBody>
      </xdr:sp>
      <xdr:sp macro="" textlink="">
        <xdr:nvSpPr>
          <xdr:cNvPr id="7" name="Rectangle 17">
            <a:extLst>
              <a:ext uri="{FF2B5EF4-FFF2-40B4-BE49-F238E27FC236}">
                <a16:creationId xmlns:a16="http://schemas.microsoft.com/office/drawing/2014/main" id="{93311DB7-35E3-7465-5895-B451C4106185}"/>
              </a:ext>
            </a:extLst>
          </xdr:cNvPr>
          <xdr:cNvSpPr>
            <a:spLocks noChangeArrowheads="1"/>
          </xdr:cNvSpPr>
        </xdr:nvSpPr>
        <xdr:spPr bwMode="auto">
          <a:xfrm>
            <a:off x="1062" y="2724"/>
            <a:ext cx="9376" cy="599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2600" b="1" i="0" u="none" strike="noStrike" baseline="0">
                <a:solidFill>
                  <a:srgbClr val="000000"/>
                </a:solidFill>
                <a:latin typeface="Arial"/>
                <a:cs typeface="Arial"/>
              </a:rPr>
              <a:t> </a:t>
            </a:r>
            <a:endParaRPr lang="pt-BR" sz="1200" b="0" i="0" u="none" strike="noStrike" baseline="0">
              <a:solidFill>
                <a:srgbClr val="000000"/>
              </a:solidFill>
              <a:latin typeface="Cambria"/>
              <a:cs typeface="Arial"/>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PLANO DE AÇÃO 2023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CAU/MS</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pt-BR" sz="1600" b="1" i="0" u="none" strike="noStrike" kern="0" cap="none" spc="0" normalizeH="0" baseline="0" noProof="0">
                <a:ln>
                  <a:noFill/>
                </a:ln>
                <a:solidFill>
                  <a:srgbClr val="215868"/>
                </a:solidFill>
                <a:effectLst/>
                <a:uLnTx/>
                <a:uFillTx/>
                <a:latin typeface="Arial"/>
                <a:ea typeface="+mn-ea"/>
                <a:cs typeface="Arial"/>
              </a:rPr>
              <a:t> </a:t>
            </a:r>
            <a:endParaRPr kumimoji="0" lang="pt-BR" sz="1600" b="0" i="0" u="none" strike="noStrike" kern="0" cap="none" spc="0" normalizeH="0" baseline="0" noProof="0">
              <a:ln>
                <a:noFill/>
              </a:ln>
              <a:solidFill>
                <a:srgbClr val="000000"/>
              </a:solidFill>
              <a:effectLst/>
              <a:uLnTx/>
              <a:uFillTx/>
              <a:latin typeface="Cambria"/>
              <a:ea typeface="+mn-ea"/>
              <a:cs typeface="Arial"/>
            </a:endParaRPr>
          </a:p>
          <a:p>
            <a:pPr algn="l" rtl="0">
              <a:defRPr sz="1000"/>
            </a:pPr>
            <a:r>
              <a:rPr lang="pt-BR" sz="1600" b="1" i="0" u="none" strike="noStrike" baseline="0">
                <a:solidFill>
                  <a:srgbClr val="215868"/>
                </a:solidFill>
                <a:latin typeface="Arial"/>
                <a:cs typeface="Arial"/>
              </a:rPr>
              <a:t> </a:t>
            </a:r>
            <a:endParaRPr lang="pt-BR" sz="1600" b="0" i="0" u="none" strike="noStrike" baseline="0">
              <a:solidFill>
                <a:srgbClr val="000000"/>
              </a:solidFill>
              <a:latin typeface="Cambria"/>
              <a:cs typeface="Arial"/>
            </a:endParaRPr>
          </a:p>
          <a:p>
            <a:pPr algn="l" rtl="0">
              <a:defRPr sz="1000"/>
            </a:pPr>
            <a:r>
              <a:rPr kumimoji="0" lang="pt-BR" sz="1600" b="1" i="0" u="none" strike="noStrike" kern="0" cap="none" spc="0" normalizeH="0" baseline="0" noProof="0">
                <a:ln>
                  <a:noFill/>
                </a:ln>
                <a:solidFill>
                  <a:srgbClr val="215868"/>
                </a:solidFill>
                <a:effectLst/>
                <a:uLnTx/>
                <a:uFillTx/>
                <a:latin typeface="Arial"/>
                <a:ea typeface="+mn-ea"/>
                <a:cs typeface="Arial"/>
              </a:rPr>
              <a:t>DETALHAMENTO POR PROJETO/ATIVIDADE DAS PRINCIPAIS AÇÕES, METAS E RESULTADOS</a:t>
            </a:r>
            <a:r>
              <a:rPr lang="pt-BR" sz="1600" b="1" i="0" u="none" strike="noStrike" baseline="0">
                <a:solidFill>
                  <a:srgbClr val="215868"/>
                </a:solidFill>
                <a:latin typeface="Arial"/>
                <a:cs typeface="Arial"/>
              </a:rPr>
              <a:t> </a:t>
            </a:r>
          </a:p>
          <a:p>
            <a:pPr algn="l" rtl="0">
              <a:defRPr sz="1000"/>
            </a:pPr>
            <a:r>
              <a:rPr lang="pt-BR" sz="1600" b="1" i="0" u="none" strike="noStrike" baseline="0">
                <a:solidFill>
                  <a:srgbClr val="215868"/>
                </a:solidFill>
                <a:latin typeface="Arial"/>
                <a:cs typeface="Arial"/>
              </a:rPr>
              <a:t>Todos os projetos e atividades previstos devem ter os respectivos detalhamentos no anexo 1.4.</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03\fs-caubr\Users\patriciagomo\Desktop\Tabelas%20Diretrizes%20-%20Repro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DRO 1"/>
      <sheetName val="QUADRO 2"/>
      <sheetName val="QUADRO 3"/>
      <sheetName val="QUADRO 4"/>
      <sheetName val="Simulação de %"/>
      <sheetName val="Estudos - Receita"/>
      <sheetName val="ANEXO I"/>
      <sheetName val="ANEXO II"/>
      <sheetName val="ANEXO III e Anexo IX"/>
      <sheetName val="Estudos - Quant. PF"/>
      <sheetName val="NOVOS EGRESSOS"/>
      <sheetName val="Estudos-Percentuais"/>
      <sheetName val="ANEXO IV"/>
      <sheetName val="ANEXO V"/>
      <sheetName val="Estudos - Quant. PJ"/>
      <sheetName val="ANEXO VI"/>
      <sheetName val="ANEXO VII"/>
      <sheetName val="ANEXO VIII"/>
      <sheetName val="ANEXO X Aporte FA"/>
      <sheetName val="ANEXO X.I Repasse FA"/>
      <sheetName val="ANEXO XI CSC Total"/>
      <sheetName val="ANEXO XI.I CSC RIA"/>
      <sheetName val="ANEXO XI.II CSC Essencial"/>
      <sheetName val="ANEXO XI.III - RIA Enc. dContas"/>
      <sheetName val="ANEXO XII"/>
      <sheetName val="XIII. TAXAS BANCÁRIAS"/>
      <sheetName val="NOVO SISCAF"/>
      <sheetName val="Gráficos e Tabelas"/>
      <sheetName val="Resumo - Ajuste pelos UFs"/>
      <sheetName val="Resumo"/>
      <sheetName val="QUADRO_1"/>
      <sheetName val="QUADRO_2"/>
      <sheetName val="QUADRO_3"/>
      <sheetName val="QUADRO_4"/>
      <sheetName val="Simulação_de_%"/>
      <sheetName val="Estudos_-_Receita"/>
      <sheetName val="ANEXO_I"/>
      <sheetName val="ANEXO_II"/>
      <sheetName val="ANEXO_III_e_Anexo_IX"/>
      <sheetName val="Estudos_-_Quant__PF"/>
      <sheetName val="NOVOS_EGRESSOS"/>
      <sheetName val="ANEXO_IV"/>
      <sheetName val="ANEXO_V"/>
      <sheetName val="Estudos_-_Quant__PJ"/>
      <sheetName val="ANEXO_VI"/>
      <sheetName val="ANEXO_VII"/>
      <sheetName val="ANEXO_VIII"/>
      <sheetName val="ANEXO_X_Aporte_FA"/>
      <sheetName val="ANEXO_X_I_Repasse_FA"/>
      <sheetName val="ANEXO_XI_CSC_Total"/>
      <sheetName val="ANEXO_XI_I_CSC_RIA"/>
      <sheetName val="ANEXO_XI_II_CSC_Essencial"/>
      <sheetName val="ANEXO_XI_III_-_RIA_Enc__dContas"/>
      <sheetName val="ANEXO_XII"/>
      <sheetName val="XIII__TAXAS_BANCÁRIAS"/>
      <sheetName val="NOVO_SISCAF"/>
      <sheetName val="Gráficos_e_Tabelas"/>
      <sheetName val="Resumo_-_Ajuste_pelos_UFs"/>
      <sheetName val="Resumo."/>
      <sheetName val="AÇÕES ESTRATÉGICAS - DESCRIÇÃO"/>
      <sheetName val="AÇÕES ESTRATÉGICAS - DESCRIÇÃO "/>
      <sheetName val="Validação de dados"/>
    </sheetNames>
    <sheetDataSet>
      <sheetData sheetId="0" refreshError="1"/>
      <sheetData sheetId="1" refreshError="1"/>
      <sheetData sheetId="2" refreshError="1"/>
      <sheetData sheetId="3" refreshError="1"/>
      <sheetData sheetId="4" refreshError="1"/>
      <sheetData sheetId="5">
        <row r="1">
          <cell r="XFB1">
            <v>0.05</v>
          </cell>
        </row>
        <row r="2">
          <cell r="XFB2">
            <v>0.1</v>
          </cell>
        </row>
        <row r="3">
          <cell r="XFB3">
            <v>0.15</v>
          </cell>
        </row>
        <row r="4">
          <cell r="XFB4">
            <v>0.2</v>
          </cell>
        </row>
        <row r="5">
          <cell r="XFB5">
            <v>0.25</v>
          </cell>
        </row>
        <row r="6">
          <cell r="XFB6">
            <v>0.3</v>
          </cell>
        </row>
        <row r="7">
          <cell r="XFB7">
            <v>0.35</v>
          </cell>
        </row>
        <row r="8">
          <cell r="XFB8">
            <v>0.4</v>
          </cell>
        </row>
        <row r="9">
          <cell r="XFB9">
            <v>0.45</v>
          </cell>
        </row>
        <row r="10">
          <cell r="XFB10">
            <v>0.5</v>
          </cell>
        </row>
        <row r="11">
          <cell r="XFB11">
            <v>0.55000000000000004</v>
          </cell>
        </row>
        <row r="12">
          <cell r="XFB12">
            <v>0.6</v>
          </cell>
        </row>
        <row r="13">
          <cell r="XFB13">
            <v>0.65</v>
          </cell>
        </row>
        <row r="14">
          <cell r="XFB14">
            <v>0.7</v>
          </cell>
        </row>
        <row r="15">
          <cell r="XFB15">
            <v>0.75</v>
          </cell>
        </row>
        <row r="16">
          <cell r="XFB16">
            <v>0.8</v>
          </cell>
        </row>
        <row r="17">
          <cell r="XFB17">
            <v>0.85</v>
          </cell>
        </row>
        <row r="18">
          <cell r="XFB18">
            <v>0.9</v>
          </cell>
        </row>
        <row r="19">
          <cell r="XFB19">
            <v>0.95</v>
          </cell>
        </row>
        <row r="20">
          <cell r="XFB20">
            <v>1</v>
          </cell>
        </row>
      </sheetData>
      <sheetData sheetId="6">
        <row r="5">
          <cell r="C5">
            <v>586</v>
          </cell>
        </row>
      </sheetData>
      <sheetData sheetId="7" refreshError="1"/>
      <sheetData sheetId="8">
        <row r="6">
          <cell r="AX6">
            <v>67439.888000000006</v>
          </cell>
        </row>
      </sheetData>
      <sheetData sheetId="9" refreshError="1"/>
      <sheetData sheetId="10" refreshError="1"/>
      <sheetData sheetId="11" refreshError="1"/>
      <sheetData sheetId="12" refreshError="1"/>
      <sheetData sheetId="13" refreshError="1"/>
      <sheetData sheetId="14">
        <row r="2">
          <cell r="J2" t="str">
            <v>PJ até 2 anos com sócio AU formado até 2 anos</v>
          </cell>
          <cell r="L2" t="str">
            <v>Relatório 14</v>
          </cell>
        </row>
        <row r="4">
          <cell r="L4" t="str">
            <v>Situação de Registro Ativo</v>
          </cell>
          <cell r="M4" t="str">
            <v>Inativos</v>
          </cell>
          <cell r="N4" t="str">
            <v>Pagantes</v>
          </cell>
          <cell r="O4" t="str">
            <v>0/1</v>
          </cell>
        </row>
        <row r="5">
          <cell r="N5">
            <v>32</v>
          </cell>
          <cell r="O5">
            <v>7</v>
          </cell>
        </row>
        <row r="6">
          <cell r="N6">
            <v>63</v>
          </cell>
          <cell r="O6">
            <v>12</v>
          </cell>
        </row>
        <row r="7">
          <cell r="N7">
            <v>37</v>
          </cell>
          <cell r="O7">
            <v>10</v>
          </cell>
        </row>
        <row r="8">
          <cell r="N8">
            <v>89</v>
          </cell>
          <cell r="O8">
            <v>12</v>
          </cell>
        </row>
        <row r="9">
          <cell r="N9">
            <v>56</v>
          </cell>
          <cell r="O9">
            <v>13</v>
          </cell>
        </row>
        <row r="10">
          <cell r="N10">
            <v>14</v>
          </cell>
          <cell r="O10">
            <v>0</v>
          </cell>
        </row>
        <row r="11">
          <cell r="N11">
            <v>41</v>
          </cell>
          <cell r="O11">
            <v>5</v>
          </cell>
        </row>
        <row r="12">
          <cell r="N12">
            <v>332</v>
          </cell>
          <cell r="O12">
            <v>59</v>
          </cell>
        </row>
        <row r="13">
          <cell r="N13">
            <v>41</v>
          </cell>
          <cell r="O13">
            <v>5</v>
          </cell>
        </row>
        <row r="14">
          <cell r="N14">
            <v>283</v>
          </cell>
          <cell r="O14">
            <v>28</v>
          </cell>
        </row>
        <row r="15">
          <cell r="N15">
            <v>139</v>
          </cell>
          <cell r="O15">
            <v>7</v>
          </cell>
        </row>
        <row r="16">
          <cell r="N16">
            <v>49</v>
          </cell>
          <cell r="O16">
            <v>5</v>
          </cell>
        </row>
        <row r="17">
          <cell r="N17">
            <v>87</v>
          </cell>
          <cell r="O17">
            <v>11</v>
          </cell>
        </row>
        <row r="18">
          <cell r="N18">
            <v>205</v>
          </cell>
          <cell r="O18">
            <v>19</v>
          </cell>
        </row>
        <row r="19">
          <cell r="N19">
            <v>70</v>
          </cell>
          <cell r="O19">
            <v>13</v>
          </cell>
        </row>
        <row r="20">
          <cell r="N20">
            <v>72</v>
          </cell>
          <cell r="O20">
            <v>6</v>
          </cell>
        </row>
        <row r="21">
          <cell r="N21">
            <v>57</v>
          </cell>
          <cell r="O21">
            <v>6</v>
          </cell>
        </row>
        <row r="22">
          <cell r="N22">
            <v>1003</v>
          </cell>
          <cell r="O22">
            <v>100</v>
          </cell>
        </row>
        <row r="23">
          <cell r="N23">
            <v>222</v>
          </cell>
          <cell r="O23">
            <v>27</v>
          </cell>
        </row>
        <row r="24">
          <cell r="N24">
            <v>212</v>
          </cell>
          <cell r="O24">
            <v>47</v>
          </cell>
        </row>
        <row r="25">
          <cell r="N25">
            <v>182</v>
          </cell>
          <cell r="O25">
            <v>26</v>
          </cell>
        </row>
        <row r="26">
          <cell r="N26">
            <v>172</v>
          </cell>
          <cell r="O26">
            <v>22</v>
          </cell>
        </row>
        <row r="27">
          <cell r="N27">
            <v>788</v>
          </cell>
          <cell r="O27">
            <v>122</v>
          </cell>
        </row>
        <row r="28">
          <cell r="N28">
            <v>225</v>
          </cell>
          <cell r="O28">
            <v>13</v>
          </cell>
        </row>
        <row r="29">
          <cell r="N29">
            <v>738</v>
          </cell>
          <cell r="O29">
            <v>69</v>
          </cell>
        </row>
        <row r="30">
          <cell r="N30">
            <v>1078</v>
          </cell>
          <cell r="O30">
            <v>82</v>
          </cell>
        </row>
        <row r="31">
          <cell r="N31">
            <v>3458</v>
          </cell>
          <cell r="O31">
            <v>154</v>
          </cell>
        </row>
        <row r="32">
          <cell r="N32">
            <v>5499</v>
          </cell>
          <cell r="O32">
            <v>318</v>
          </cell>
        </row>
        <row r="33">
          <cell r="N33">
            <v>1058</v>
          </cell>
          <cell r="O33">
            <v>125</v>
          </cell>
        </row>
        <row r="34">
          <cell r="N34">
            <v>949</v>
          </cell>
          <cell r="O34">
            <v>87</v>
          </cell>
        </row>
        <row r="35">
          <cell r="N35">
            <v>649</v>
          </cell>
          <cell r="O35">
            <v>70</v>
          </cell>
        </row>
        <row r="36">
          <cell r="N36">
            <v>2656</v>
          </cell>
          <cell r="O36">
            <v>282</v>
          </cell>
        </row>
        <row r="37">
          <cell r="N37">
            <v>10278</v>
          </cell>
          <cell r="O37">
            <v>881</v>
          </cell>
        </row>
      </sheetData>
      <sheetData sheetId="15" refreshError="1"/>
      <sheetData sheetId="16" refreshError="1"/>
      <sheetData sheetId="17" refreshError="1"/>
      <sheetData sheetId="18">
        <row r="3">
          <cell r="A3" t="str">
            <v>SP</v>
          </cell>
        </row>
      </sheetData>
      <sheetData sheetId="19">
        <row r="30">
          <cell r="A30" t="str">
            <v>RR</v>
          </cell>
        </row>
      </sheetData>
      <sheetData sheetId="20">
        <row r="3">
          <cell r="D3">
            <v>2726.8547648527197</v>
          </cell>
        </row>
      </sheetData>
      <sheetData sheetId="21" refreshError="1"/>
      <sheetData sheetId="22" refreshError="1"/>
      <sheetData sheetId="23">
        <row r="2">
          <cell r="A2" t="str">
            <v>AC</v>
          </cell>
        </row>
      </sheetData>
      <sheetData sheetId="24">
        <row r="10">
          <cell r="A10" t="str">
            <v>RR</v>
          </cell>
        </row>
      </sheetData>
      <sheetData sheetId="25">
        <row r="3">
          <cell r="A3" t="str">
            <v>AC</v>
          </cell>
        </row>
      </sheetData>
      <sheetData sheetId="26" refreshError="1"/>
      <sheetData sheetId="27" refreshError="1"/>
      <sheetData sheetId="28" refreshError="1"/>
      <sheetData sheetId="29" refreshError="1"/>
      <sheetData sheetId="30"/>
      <sheetData sheetId="31"/>
      <sheetData sheetId="32"/>
      <sheetData sheetId="33"/>
      <sheetData sheetId="34"/>
      <sheetData sheetId="35">
        <row r="1">
          <cell r="XFB1">
            <v>0.05</v>
          </cell>
        </row>
      </sheetData>
      <sheetData sheetId="36">
        <row r="5">
          <cell r="C5">
            <v>586</v>
          </cell>
        </row>
      </sheetData>
      <sheetData sheetId="37"/>
      <sheetData sheetId="38">
        <row r="6">
          <cell r="AX6">
            <v>67439.888000000006</v>
          </cell>
        </row>
      </sheetData>
      <sheetData sheetId="39"/>
      <sheetData sheetId="40"/>
      <sheetData sheetId="41"/>
      <sheetData sheetId="42"/>
      <sheetData sheetId="43">
        <row r="2">
          <cell r="J2" t="str">
            <v>PJ até 2 anos com sócio AU formado até 2 anos</v>
          </cell>
        </row>
      </sheetData>
      <sheetData sheetId="44"/>
      <sheetData sheetId="45"/>
      <sheetData sheetId="46"/>
      <sheetData sheetId="47">
        <row r="3">
          <cell r="A3" t="str">
            <v>SP</v>
          </cell>
        </row>
      </sheetData>
      <sheetData sheetId="48">
        <row r="30">
          <cell r="A30" t="str">
            <v>RR</v>
          </cell>
        </row>
      </sheetData>
      <sheetData sheetId="49">
        <row r="3">
          <cell r="D3">
            <v>2726.8547648527197</v>
          </cell>
        </row>
      </sheetData>
      <sheetData sheetId="50"/>
      <sheetData sheetId="51"/>
      <sheetData sheetId="52">
        <row r="2">
          <cell r="A2" t="str">
            <v>AC</v>
          </cell>
        </row>
      </sheetData>
      <sheetData sheetId="53">
        <row r="10">
          <cell r="A10" t="str">
            <v>RR</v>
          </cell>
        </row>
      </sheetData>
      <sheetData sheetId="54">
        <row r="3">
          <cell r="A3" t="str">
            <v>AC</v>
          </cell>
        </row>
      </sheetData>
      <sheetData sheetId="55"/>
      <sheetData sheetId="56"/>
      <sheetData sheetId="57"/>
      <sheetData sheetId="58"/>
      <sheetData sheetId="59" refreshError="1"/>
      <sheetData sheetId="60" refreshError="1"/>
      <sheetData sheetId="61"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35A9-D0CD-4F0D-B954-76BF1F75CDCE}">
  <dimension ref="A1"/>
  <sheetViews>
    <sheetView view="pageBreakPreview" zoomScale="60" zoomScaleNormal="100" workbookViewId="0">
      <selection activeCell="T13" sqref="T13"/>
    </sheetView>
  </sheetViews>
  <sheetFormatPr defaultRowHeight="15" x14ac:dyDescent="0.25"/>
  <sheetData/>
  <pageMargins left="0.511811024" right="0.511811024" top="0.78740157499999996" bottom="0.78740157499999996" header="0.31496062000000002" footer="0.31496062000000002"/>
  <pageSetup paperSize="9" scale="8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21FD-D863-41AC-A43E-A512687FF540}">
  <dimension ref="A1:AN30"/>
  <sheetViews>
    <sheetView view="pageBreakPreview" topLeftCell="A13" zoomScale="60" zoomScaleNormal="100" workbookViewId="0">
      <selection activeCell="B16" sqref="B16"/>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73</v>
      </c>
      <c r="D3" s="119"/>
      <c r="E3" s="119"/>
      <c r="K3" s="15"/>
      <c r="L3" s="14"/>
      <c r="M3" s="14"/>
      <c r="N3" s="14"/>
      <c r="O3" s="14"/>
      <c r="P3" s="14"/>
      <c r="Q3" s="14"/>
      <c r="R3" s="14"/>
      <c r="S3" s="14"/>
      <c r="T3" s="14"/>
    </row>
    <row r="4" spans="1:37" ht="47.45" customHeight="1" x14ac:dyDescent="0.4">
      <c r="A4" s="126" t="s">
        <v>13</v>
      </c>
      <c r="B4" s="126"/>
      <c r="C4" s="119" t="s">
        <v>74</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05" customHeight="1" x14ac:dyDescent="0.4">
      <c r="A9" s="24">
        <v>11</v>
      </c>
      <c r="B9" s="12" t="s">
        <v>79</v>
      </c>
      <c r="C9" s="10">
        <v>0</v>
      </c>
      <c r="D9" s="10">
        <v>0</v>
      </c>
      <c r="E9" s="11">
        <f t="shared" ref="E9:E17" si="0">IFERROR(D9/C9*100-100,)</f>
        <v>0</v>
      </c>
      <c r="J9" s="16"/>
      <c r="K9" s="15"/>
      <c r="L9" s="14"/>
      <c r="M9" s="14"/>
      <c r="N9" s="14"/>
      <c r="O9" s="14"/>
      <c r="P9" s="14"/>
      <c r="Q9" s="14"/>
      <c r="R9" s="14"/>
      <c r="S9" s="14"/>
      <c r="T9" s="14"/>
      <c r="AK9" s="1" t="s">
        <v>4</v>
      </c>
    </row>
    <row r="10" spans="1:37" ht="67.900000000000006" customHeight="1" x14ac:dyDescent="0.4">
      <c r="A10" s="24">
        <v>5</v>
      </c>
      <c r="B10" s="12" t="s">
        <v>80</v>
      </c>
      <c r="C10" s="10">
        <v>5000</v>
      </c>
      <c r="D10" s="10">
        <v>5000</v>
      </c>
      <c r="E10" s="11">
        <f t="shared" si="0"/>
        <v>0</v>
      </c>
      <c r="K10" s="15"/>
      <c r="L10" s="14"/>
      <c r="M10" s="14"/>
      <c r="N10" s="14"/>
      <c r="O10" s="14"/>
      <c r="P10" s="14"/>
      <c r="Q10" s="14"/>
      <c r="R10" s="14"/>
      <c r="S10" s="14"/>
      <c r="T10" s="14"/>
      <c r="AK10" s="1" t="s">
        <v>3</v>
      </c>
    </row>
    <row r="11" spans="1:37" ht="68.45" customHeight="1" x14ac:dyDescent="0.4">
      <c r="A11" s="24">
        <v>6</v>
      </c>
      <c r="B11" s="27" t="s">
        <v>81</v>
      </c>
      <c r="C11" s="10">
        <v>0</v>
      </c>
      <c r="D11" s="10">
        <v>0</v>
      </c>
      <c r="E11" s="11">
        <f t="shared" si="0"/>
        <v>0</v>
      </c>
      <c r="K11" s="15"/>
      <c r="L11" s="14"/>
      <c r="M11" s="14"/>
      <c r="N11" s="14"/>
      <c r="O11" s="14"/>
      <c r="P11" s="14"/>
      <c r="Q11" s="14"/>
      <c r="R11" s="14"/>
      <c r="S11" s="14"/>
      <c r="T11" s="14"/>
    </row>
    <row r="12" spans="1:37" ht="38.450000000000003" customHeight="1" x14ac:dyDescent="0.4">
      <c r="A12" s="24">
        <v>3</v>
      </c>
      <c r="B12" s="12" t="s">
        <v>82</v>
      </c>
      <c r="C12" s="10">
        <v>0</v>
      </c>
      <c r="D12" s="10">
        <v>0</v>
      </c>
      <c r="E12" s="11">
        <f t="shared" si="0"/>
        <v>0</v>
      </c>
      <c r="K12" s="15"/>
      <c r="L12" s="14"/>
      <c r="M12" s="14"/>
      <c r="N12" s="14"/>
      <c r="O12" s="14"/>
      <c r="P12" s="14"/>
      <c r="Q12" s="14"/>
      <c r="R12" s="14"/>
      <c r="S12" s="14"/>
      <c r="T12" s="14"/>
    </row>
    <row r="13" spans="1:37" ht="66.599999999999994" customHeight="1" x14ac:dyDescent="0.4">
      <c r="A13" s="24">
        <v>1</v>
      </c>
      <c r="B13" s="12" t="s">
        <v>150</v>
      </c>
      <c r="C13" s="10">
        <v>0</v>
      </c>
      <c r="D13" s="10">
        <v>5000</v>
      </c>
      <c r="E13" s="11">
        <f t="shared" si="0"/>
        <v>0</v>
      </c>
      <c r="K13" s="14"/>
      <c r="L13" s="14"/>
      <c r="M13" s="14"/>
      <c r="N13" s="14"/>
      <c r="O13" s="14"/>
      <c r="P13" s="14"/>
      <c r="Q13" s="14"/>
      <c r="R13" s="14"/>
      <c r="S13" s="14"/>
      <c r="T13" s="14"/>
    </row>
    <row r="14" spans="1:37" ht="37.15" customHeight="1" x14ac:dyDescent="0.4">
      <c r="A14" s="24">
        <v>1</v>
      </c>
      <c r="B14" s="27" t="s">
        <v>83</v>
      </c>
      <c r="C14" s="10">
        <v>0</v>
      </c>
      <c r="D14" s="10">
        <v>3000</v>
      </c>
      <c r="E14" s="11">
        <f t="shared" si="0"/>
        <v>0</v>
      </c>
      <c r="K14" s="14"/>
      <c r="L14" s="14"/>
      <c r="M14" s="14"/>
      <c r="N14" s="14"/>
      <c r="O14" s="14"/>
      <c r="P14" s="14"/>
      <c r="Q14" s="14"/>
      <c r="R14" s="14"/>
      <c r="S14" s="14"/>
      <c r="T14" s="14"/>
    </row>
    <row r="15" spans="1:37" ht="37.15" customHeight="1" x14ac:dyDescent="0.4">
      <c r="A15" s="24">
        <v>2</v>
      </c>
      <c r="B15" s="34" t="s">
        <v>84</v>
      </c>
      <c r="C15" s="10">
        <v>0</v>
      </c>
      <c r="D15" s="10">
        <v>2000</v>
      </c>
      <c r="E15" s="11">
        <f>IFERROR(D15/C15*100-100,)</f>
        <v>0</v>
      </c>
      <c r="K15" s="14"/>
      <c r="L15" s="14"/>
      <c r="M15" s="14"/>
      <c r="N15" s="14"/>
      <c r="O15" s="14"/>
      <c r="P15" s="14"/>
      <c r="Q15" s="14"/>
      <c r="R15" s="14"/>
      <c r="S15" s="14"/>
      <c r="T15" s="14"/>
    </row>
    <row r="16" spans="1:37" ht="66.599999999999994" customHeight="1" x14ac:dyDescent="0.4">
      <c r="A16" s="24">
        <v>0</v>
      </c>
      <c r="B16" s="12" t="s">
        <v>151</v>
      </c>
      <c r="C16" s="10">
        <v>8000</v>
      </c>
      <c r="D16" s="10">
        <v>0</v>
      </c>
      <c r="E16" s="11">
        <f t="shared" si="0"/>
        <v>-100</v>
      </c>
      <c r="K16" s="14"/>
      <c r="L16" s="14"/>
      <c r="M16" s="14"/>
      <c r="N16" s="14"/>
      <c r="O16" s="14"/>
      <c r="P16" s="14"/>
      <c r="Q16" s="14"/>
      <c r="R16" s="14"/>
      <c r="S16" s="14"/>
      <c r="T16" s="14"/>
    </row>
    <row r="17" spans="1:20" ht="66.599999999999994" customHeight="1" x14ac:dyDescent="0.4">
      <c r="A17" s="24">
        <v>0</v>
      </c>
      <c r="B17" s="12" t="s">
        <v>152</v>
      </c>
      <c r="C17" s="10">
        <v>4000</v>
      </c>
      <c r="D17" s="10">
        <v>0</v>
      </c>
      <c r="E17" s="11">
        <f t="shared" si="0"/>
        <v>-100</v>
      </c>
      <c r="K17" s="14"/>
      <c r="L17" s="14"/>
      <c r="M17" s="14"/>
      <c r="N17" s="14"/>
      <c r="O17" s="14"/>
      <c r="P17" s="14"/>
      <c r="Q17" s="14"/>
      <c r="R17" s="14"/>
      <c r="S17" s="14"/>
      <c r="T17" s="14"/>
    </row>
    <row r="18" spans="1:20" s="8" customFormat="1" x14ac:dyDescent="0.25">
      <c r="A18" s="131" t="s">
        <v>2</v>
      </c>
      <c r="B18" s="131"/>
      <c r="C18" s="22">
        <f>SUM(C9:C17)</f>
        <v>17000</v>
      </c>
      <c r="D18" s="22">
        <f>SUM(D9:D17)</f>
        <v>15000</v>
      </c>
      <c r="E18" s="23">
        <f>IFERROR(D18/C18*100-100,)</f>
        <v>-11.764705882352942</v>
      </c>
      <c r="F18" s="9"/>
    </row>
    <row r="19" spans="1:20" x14ac:dyDescent="0.4">
      <c r="A19" s="129"/>
      <c r="B19" s="129"/>
      <c r="C19" s="129"/>
      <c r="D19" s="129"/>
      <c r="E19" s="129"/>
    </row>
    <row r="20" spans="1:20" x14ac:dyDescent="0.4">
      <c r="A20" s="127" t="s">
        <v>1</v>
      </c>
      <c r="B20" s="128"/>
      <c r="C20" s="128"/>
      <c r="D20" s="128"/>
      <c r="E20" s="128"/>
      <c r="G20" s="7"/>
    </row>
    <row r="21" spans="1:20" x14ac:dyDescent="0.4">
      <c r="A21" s="132"/>
      <c r="B21" s="133"/>
      <c r="C21" s="133"/>
      <c r="D21" s="133"/>
      <c r="E21" s="133"/>
    </row>
    <row r="22" spans="1:20" x14ac:dyDescent="0.4">
      <c r="A22" s="6"/>
      <c r="B22" s="6"/>
      <c r="C22" s="6"/>
      <c r="D22" s="6"/>
      <c r="E22" s="6"/>
    </row>
    <row r="23" spans="1:20" x14ac:dyDescent="0.4">
      <c r="A23" s="127" t="s">
        <v>0</v>
      </c>
      <c r="B23" s="128"/>
      <c r="C23" s="128"/>
      <c r="D23" s="128"/>
      <c r="E23" s="128"/>
      <c r="F23" s="5"/>
      <c r="G23" s="4"/>
      <c r="H23" s="4"/>
      <c r="I23" s="3"/>
    </row>
    <row r="24" spans="1:20" ht="129" customHeight="1" x14ac:dyDescent="0.4">
      <c r="A24" s="130" t="s">
        <v>18</v>
      </c>
      <c r="B24" s="130"/>
      <c r="C24" s="130"/>
      <c r="D24" s="130"/>
      <c r="E24" s="130"/>
    </row>
    <row r="25" spans="1:20" ht="181.5" customHeight="1" x14ac:dyDescent="0.4">
      <c r="A25" s="130"/>
      <c r="B25" s="130"/>
      <c r="C25" s="130"/>
      <c r="D25" s="130"/>
      <c r="E25" s="130"/>
    </row>
    <row r="26" spans="1:20" x14ac:dyDescent="0.4"/>
    <row r="27" spans="1:20" x14ac:dyDescent="0.4"/>
    <row r="28" spans="1:20" x14ac:dyDescent="0.4"/>
    <row r="29" spans="1:20" x14ac:dyDescent="0.4"/>
    <row r="30" spans="1:20" x14ac:dyDescent="0.4"/>
  </sheetData>
  <mergeCells count="17">
    <mergeCell ref="A19:E19"/>
    <mergeCell ref="A20:E20"/>
    <mergeCell ref="A21:E21"/>
    <mergeCell ref="A23:E23"/>
    <mergeCell ref="A24:E25"/>
    <mergeCell ref="A18:B18"/>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6A429323-F6FE-46DB-A832-CF3A7EE0C3CE}">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DD6B5-0EEA-4105-9D36-EB7288E0702B}">
  <dimension ref="A1:AN29"/>
  <sheetViews>
    <sheetView view="pageBreakPreview" topLeftCell="A7" zoomScale="60" zoomScaleNormal="100" workbookViewId="0">
      <selection activeCell="A11" sqref="A11"/>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85</v>
      </c>
      <c r="D3" s="119"/>
      <c r="E3" s="119"/>
      <c r="K3" s="15"/>
      <c r="L3" s="14"/>
      <c r="M3" s="14"/>
      <c r="N3" s="14"/>
      <c r="O3" s="14"/>
      <c r="P3" s="14"/>
      <c r="Q3" s="14"/>
      <c r="R3" s="14"/>
      <c r="S3" s="14"/>
      <c r="T3" s="14"/>
    </row>
    <row r="4" spans="1:37" ht="30.75" customHeight="1" x14ac:dyDescent="0.4">
      <c r="A4" s="126" t="s">
        <v>13</v>
      </c>
      <c r="B4" s="126"/>
      <c r="C4" s="119" t="s">
        <v>22</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06.9" customHeight="1" x14ac:dyDescent="0.4">
      <c r="A9" s="24">
        <v>11</v>
      </c>
      <c r="B9" s="2" t="s">
        <v>86</v>
      </c>
      <c r="C9" s="10">
        <v>1500</v>
      </c>
      <c r="D9" s="10">
        <v>1000</v>
      </c>
      <c r="E9" s="11">
        <f t="shared" ref="E9" si="0">IFERROR(D9/C9*100-100,)</f>
        <v>-33.333333333333343</v>
      </c>
      <c r="J9" s="16"/>
      <c r="K9" s="15"/>
      <c r="L9" s="14"/>
      <c r="M9" s="14"/>
      <c r="N9" s="14"/>
      <c r="O9" s="14"/>
      <c r="P9" s="14"/>
      <c r="Q9" s="14"/>
      <c r="R9" s="14"/>
      <c r="S9" s="14"/>
      <c r="T9" s="14"/>
      <c r="AK9" s="1" t="s">
        <v>4</v>
      </c>
    </row>
    <row r="10" spans="1:37" ht="61.9" customHeight="1" x14ac:dyDescent="0.4">
      <c r="A10" s="24">
        <v>50</v>
      </c>
      <c r="B10" s="12" t="s">
        <v>87</v>
      </c>
      <c r="C10" s="10">
        <v>0</v>
      </c>
      <c r="D10" s="10">
        <v>500</v>
      </c>
      <c r="E10" s="11"/>
      <c r="J10" s="16"/>
      <c r="K10" s="15"/>
      <c r="L10" s="14"/>
      <c r="M10" s="14"/>
      <c r="N10" s="14"/>
      <c r="O10" s="14"/>
      <c r="P10" s="14"/>
      <c r="Q10" s="14"/>
      <c r="R10" s="14"/>
      <c r="S10" s="14"/>
      <c r="T10" s="14"/>
    </row>
    <row r="11" spans="1:37" ht="55.15" customHeight="1" x14ac:dyDescent="0.4">
      <c r="A11" s="24">
        <v>4</v>
      </c>
      <c r="B11" s="12" t="s">
        <v>125</v>
      </c>
      <c r="C11" s="10">
        <v>0</v>
      </c>
      <c r="D11" s="10">
        <v>500</v>
      </c>
      <c r="E11" s="11">
        <f>IFERROR(D10/C10*100-100,)</f>
        <v>0</v>
      </c>
      <c r="J11" s="16"/>
      <c r="K11" s="15"/>
      <c r="L11" s="14"/>
      <c r="M11" s="14"/>
      <c r="N11" s="14"/>
      <c r="O11" s="14"/>
      <c r="P11" s="14"/>
      <c r="Q11" s="14"/>
      <c r="R11" s="14"/>
      <c r="S11" s="14"/>
      <c r="T11" s="14"/>
      <c r="AK11" s="1" t="s">
        <v>3</v>
      </c>
    </row>
    <row r="12" spans="1:37" s="8" customFormat="1" x14ac:dyDescent="0.25">
      <c r="A12" s="131" t="s">
        <v>2</v>
      </c>
      <c r="B12" s="131"/>
      <c r="C12" s="22">
        <f>SUM(C9:C10)</f>
        <v>1500</v>
      </c>
      <c r="D12" s="22">
        <f>SUM(D9:D10)</f>
        <v>1500</v>
      </c>
      <c r="E12" s="23">
        <f>IFERROR(D12/C12*100-100,)</f>
        <v>0</v>
      </c>
      <c r="F12" s="9"/>
    </row>
    <row r="13" spans="1:37" x14ac:dyDescent="0.4">
      <c r="A13" s="129"/>
      <c r="B13" s="129"/>
      <c r="C13" s="129"/>
      <c r="D13" s="129"/>
      <c r="E13" s="129"/>
    </row>
    <row r="14" spans="1:37" x14ac:dyDescent="0.4">
      <c r="A14" s="127" t="s">
        <v>1</v>
      </c>
      <c r="B14" s="128"/>
      <c r="C14" s="128"/>
      <c r="D14" s="128"/>
      <c r="E14" s="128"/>
      <c r="G14" s="7"/>
    </row>
    <row r="15" spans="1:37" x14ac:dyDescent="0.4">
      <c r="A15" s="132"/>
      <c r="B15" s="133"/>
      <c r="C15" s="133"/>
      <c r="D15" s="133"/>
      <c r="E15" s="133"/>
    </row>
    <row r="16" spans="1:37" x14ac:dyDescent="0.4">
      <c r="A16" s="6"/>
      <c r="B16" s="6"/>
      <c r="C16" s="6"/>
      <c r="D16" s="6"/>
      <c r="E16" s="6"/>
    </row>
    <row r="17" spans="1:9" x14ac:dyDescent="0.4">
      <c r="A17" s="127" t="s">
        <v>0</v>
      </c>
      <c r="B17" s="128"/>
      <c r="C17" s="128"/>
      <c r="D17" s="128"/>
      <c r="E17" s="128"/>
      <c r="F17" s="5"/>
      <c r="G17" s="4"/>
      <c r="H17" s="4"/>
      <c r="I17" s="3"/>
    </row>
    <row r="18" spans="1:9" ht="129" customHeight="1" x14ac:dyDescent="0.4">
      <c r="A18" s="130" t="s">
        <v>18</v>
      </c>
      <c r="B18" s="130"/>
      <c r="C18" s="130"/>
      <c r="D18" s="130"/>
      <c r="E18" s="130"/>
    </row>
    <row r="19" spans="1:9" ht="181.5" customHeight="1" x14ac:dyDescent="0.4">
      <c r="A19" s="130"/>
      <c r="B19" s="130"/>
      <c r="C19" s="130"/>
      <c r="D19" s="130"/>
      <c r="E19" s="130"/>
    </row>
    <row r="20" spans="1:9" x14ac:dyDescent="0.4"/>
    <row r="21" spans="1:9" x14ac:dyDescent="0.4"/>
    <row r="22" spans="1:9" x14ac:dyDescent="0.4"/>
    <row r="23" spans="1:9" x14ac:dyDescent="0.4"/>
    <row r="24" spans="1:9" x14ac:dyDescent="0.4"/>
    <row r="25" spans="1:9" x14ac:dyDescent="0.4"/>
    <row r="26" spans="1:9" x14ac:dyDescent="0.4"/>
    <row r="27" spans="1:9" x14ac:dyDescent="0.4"/>
    <row r="28" spans="1:9" x14ac:dyDescent="0.4"/>
    <row r="29" spans="1:9" x14ac:dyDescent="0.4"/>
  </sheetData>
  <mergeCells count="17">
    <mergeCell ref="A13:E13"/>
    <mergeCell ref="A14:E14"/>
    <mergeCell ref="A15:E15"/>
    <mergeCell ref="A17:E17"/>
    <mergeCell ref="A18:E19"/>
    <mergeCell ref="A12:B12"/>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10" xr:uid="{CDEC0857-DB0A-4BE1-8956-3813F608C07E}">
      <formula1>$AK$8:$AK$9</formula1>
    </dataValidation>
  </dataValidations>
  <pageMargins left="0.511811024" right="0.511811024" top="0.78740157499999996" bottom="0.78740157499999996" header="0.31496062000000002" footer="0.31496062000000002"/>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C7CFC-4449-4532-A27D-46B302003710}">
  <dimension ref="A1:AN32"/>
  <sheetViews>
    <sheetView view="pageBreakPreview" topLeftCell="A10" zoomScale="60" zoomScaleNormal="100" workbookViewId="0">
      <selection activeCell="D20" sqref="D20"/>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88</v>
      </c>
      <c r="D3" s="119"/>
      <c r="E3" s="119"/>
      <c r="K3" s="15"/>
      <c r="L3" s="14"/>
      <c r="M3" s="14"/>
      <c r="N3" s="14"/>
      <c r="O3" s="14"/>
      <c r="P3" s="14"/>
      <c r="Q3" s="14"/>
      <c r="R3" s="14"/>
      <c r="S3" s="14"/>
      <c r="T3" s="14"/>
    </row>
    <row r="4" spans="1:37" ht="30.75" customHeight="1" x14ac:dyDescent="0.4">
      <c r="A4" s="126" t="s">
        <v>13</v>
      </c>
      <c r="B4" s="126"/>
      <c r="C4" s="119" t="s">
        <v>89</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66" customHeight="1" x14ac:dyDescent="0.4">
      <c r="A9" s="24">
        <v>12</v>
      </c>
      <c r="B9" s="12" t="s">
        <v>90</v>
      </c>
      <c r="C9" s="10">
        <v>0</v>
      </c>
      <c r="D9" s="10">
        <v>0</v>
      </c>
      <c r="E9" s="11">
        <f t="shared" ref="E9:E19" si="0">IFERROR(D9/C9*100-100,)</f>
        <v>0</v>
      </c>
      <c r="K9" s="15"/>
      <c r="L9" s="14"/>
      <c r="M9" s="14"/>
      <c r="N9" s="14"/>
      <c r="O9" s="14"/>
      <c r="P9" s="14"/>
      <c r="Q9" s="14"/>
      <c r="R9" s="14"/>
      <c r="S9" s="14"/>
      <c r="T9" s="14"/>
      <c r="AK9" s="1" t="s">
        <v>4</v>
      </c>
    </row>
    <row r="10" spans="1:37" ht="51" customHeight="1" x14ac:dyDescent="0.4">
      <c r="A10" s="24">
        <v>6</v>
      </c>
      <c r="B10" s="2" t="s">
        <v>91</v>
      </c>
      <c r="C10" s="10">
        <v>0</v>
      </c>
      <c r="D10" s="10">
        <v>0</v>
      </c>
      <c r="E10" s="11"/>
      <c r="J10" s="16"/>
      <c r="K10" s="15"/>
      <c r="L10" s="14"/>
      <c r="M10" s="14"/>
      <c r="N10" s="14"/>
      <c r="O10" s="14"/>
      <c r="P10" s="14"/>
      <c r="Q10" s="14"/>
      <c r="R10" s="14"/>
      <c r="S10" s="14"/>
      <c r="T10" s="14"/>
    </row>
    <row r="11" spans="1:37" ht="49.15" customHeight="1" x14ac:dyDescent="0.4">
      <c r="A11" s="24">
        <v>30</v>
      </c>
      <c r="B11" s="12" t="s">
        <v>92</v>
      </c>
      <c r="C11" s="10">
        <v>0</v>
      </c>
      <c r="D11" s="10">
        <v>0</v>
      </c>
      <c r="E11" s="11">
        <f t="shared" si="0"/>
        <v>0</v>
      </c>
      <c r="K11" s="15"/>
      <c r="L11" s="14"/>
      <c r="M11" s="14"/>
      <c r="N11" s="14"/>
      <c r="O11" s="14"/>
      <c r="P11" s="14"/>
      <c r="Q11" s="14"/>
      <c r="R11" s="14"/>
      <c r="S11" s="14"/>
      <c r="T11" s="14"/>
      <c r="AK11" s="1" t="s">
        <v>3</v>
      </c>
    </row>
    <row r="12" spans="1:37" ht="63" x14ac:dyDescent="0.4">
      <c r="A12" s="24">
        <v>2</v>
      </c>
      <c r="B12" s="12" t="s">
        <v>93</v>
      </c>
      <c r="C12" s="10">
        <v>0</v>
      </c>
      <c r="D12" s="10">
        <v>0</v>
      </c>
      <c r="E12" s="11">
        <f t="shared" si="0"/>
        <v>0</v>
      </c>
      <c r="K12" s="15"/>
      <c r="L12" s="14"/>
      <c r="M12" s="14"/>
      <c r="N12" s="14"/>
      <c r="O12" s="14"/>
      <c r="P12" s="14"/>
      <c r="Q12" s="14"/>
      <c r="R12" s="14"/>
      <c r="S12" s="14"/>
      <c r="T12" s="14"/>
    </row>
    <row r="13" spans="1:37" ht="32.25" customHeight="1" x14ac:dyDescent="0.4">
      <c r="A13" s="24">
        <v>12</v>
      </c>
      <c r="B13" s="12" t="s">
        <v>94</v>
      </c>
      <c r="C13" s="10">
        <v>0</v>
      </c>
      <c r="D13" s="10">
        <v>0</v>
      </c>
      <c r="E13" s="11">
        <f t="shared" si="0"/>
        <v>0</v>
      </c>
      <c r="K13" s="15"/>
      <c r="L13" s="14"/>
      <c r="M13" s="14"/>
      <c r="N13" s="14"/>
      <c r="O13" s="14"/>
      <c r="P13" s="14"/>
      <c r="Q13" s="14"/>
      <c r="R13" s="14"/>
      <c r="S13" s="14"/>
      <c r="T13" s="14"/>
    </row>
    <row r="14" spans="1:37" ht="51.6" customHeight="1" x14ac:dyDescent="0.4">
      <c r="A14" s="24">
        <v>1</v>
      </c>
      <c r="B14" s="12" t="s">
        <v>95</v>
      </c>
      <c r="C14" s="10">
        <v>78980.91</v>
      </c>
      <c r="D14" s="10">
        <v>77000</v>
      </c>
      <c r="E14" s="11">
        <f t="shared" si="0"/>
        <v>-2.5080870807895224</v>
      </c>
      <c r="K14" s="14"/>
      <c r="L14" s="14"/>
      <c r="M14" s="14"/>
      <c r="N14" s="14"/>
      <c r="O14" s="14"/>
      <c r="P14" s="14"/>
      <c r="Q14" s="14"/>
      <c r="R14" s="14"/>
      <c r="S14" s="14"/>
      <c r="T14" s="14"/>
    </row>
    <row r="15" spans="1:37" ht="32.25" customHeight="1" x14ac:dyDescent="0.4">
      <c r="A15" s="24">
        <v>30</v>
      </c>
      <c r="B15" s="12" t="s">
        <v>96</v>
      </c>
      <c r="C15" s="10">
        <v>30000</v>
      </c>
      <c r="D15" s="10">
        <v>30000</v>
      </c>
      <c r="E15" s="11">
        <f t="shared" si="0"/>
        <v>0</v>
      </c>
      <c r="K15" s="14"/>
      <c r="L15" s="14"/>
      <c r="M15" s="14"/>
      <c r="N15" s="14"/>
      <c r="O15" s="14"/>
      <c r="P15" s="14"/>
      <c r="Q15" s="14"/>
      <c r="R15" s="14"/>
      <c r="S15" s="14"/>
      <c r="T15" s="14"/>
    </row>
    <row r="16" spans="1:37" ht="32.25" customHeight="1" x14ac:dyDescent="0.4">
      <c r="A16" s="24">
        <v>1</v>
      </c>
      <c r="B16" s="12" t="s">
        <v>99</v>
      </c>
      <c r="C16" s="10">
        <v>59618.96</v>
      </c>
      <c r="D16" s="10">
        <v>130000</v>
      </c>
      <c r="E16" s="11">
        <f t="shared" ref="E16:E17" si="1">IFERROR(D16/C16*100-100,)</f>
        <v>118.05143866984596</v>
      </c>
      <c r="K16" s="14"/>
      <c r="L16" s="14"/>
      <c r="M16" s="14"/>
      <c r="N16" s="14"/>
      <c r="O16" s="14"/>
      <c r="P16" s="14"/>
      <c r="Q16" s="14"/>
      <c r="R16" s="14"/>
      <c r="S16" s="14"/>
      <c r="T16" s="14"/>
    </row>
    <row r="17" spans="1:20" ht="32.25" customHeight="1" x14ac:dyDescent="0.4">
      <c r="A17" s="24">
        <v>6</v>
      </c>
      <c r="B17" s="12" t="s">
        <v>100</v>
      </c>
      <c r="C17" s="10">
        <v>18000</v>
      </c>
      <c r="D17" s="10">
        <v>18000</v>
      </c>
      <c r="E17" s="11">
        <f t="shared" si="1"/>
        <v>0</v>
      </c>
      <c r="K17" s="14"/>
      <c r="L17" s="14"/>
      <c r="M17" s="14"/>
      <c r="N17" s="14"/>
      <c r="O17" s="14"/>
      <c r="P17" s="14"/>
      <c r="Q17" s="14"/>
      <c r="R17" s="14"/>
      <c r="S17" s="14"/>
      <c r="T17" s="14"/>
    </row>
    <row r="18" spans="1:20" ht="32.25" customHeight="1" x14ac:dyDescent="0.4">
      <c r="A18" s="24">
        <v>0</v>
      </c>
      <c r="B18" s="12" t="s">
        <v>97</v>
      </c>
      <c r="C18" s="10">
        <v>20381.04</v>
      </c>
      <c r="D18" s="10">
        <v>0</v>
      </c>
      <c r="E18" s="11">
        <f t="shared" si="0"/>
        <v>-100</v>
      </c>
      <c r="K18" s="13"/>
    </row>
    <row r="19" spans="1:20" ht="32.25" customHeight="1" x14ac:dyDescent="0.4">
      <c r="A19" s="24">
        <v>0</v>
      </c>
      <c r="B19" s="12" t="s">
        <v>98</v>
      </c>
      <c r="C19" s="10">
        <v>50000</v>
      </c>
      <c r="D19" s="10">
        <v>0</v>
      </c>
      <c r="E19" s="11">
        <f t="shared" si="0"/>
        <v>-100</v>
      </c>
    </row>
    <row r="20" spans="1:20" s="8" customFormat="1" x14ac:dyDescent="0.25">
      <c r="A20" s="131" t="s">
        <v>2</v>
      </c>
      <c r="B20" s="131"/>
      <c r="C20" s="22">
        <f>SUM(C9:C19)</f>
        <v>256980.91</v>
      </c>
      <c r="D20" s="22">
        <f>SUM(D9:D19)</f>
        <v>255000</v>
      </c>
      <c r="E20" s="23">
        <f>IFERROR(D20/C20*100-100,)</f>
        <v>-0.77083935923489832</v>
      </c>
      <c r="F20" s="9"/>
    </row>
    <row r="21" spans="1:20" x14ac:dyDescent="0.4">
      <c r="A21" s="129"/>
      <c r="B21" s="129"/>
      <c r="C21" s="129"/>
      <c r="D21" s="129"/>
      <c r="E21" s="129"/>
    </row>
    <row r="22" spans="1:20" x14ac:dyDescent="0.4">
      <c r="A22" s="127" t="s">
        <v>1</v>
      </c>
      <c r="B22" s="128"/>
      <c r="C22" s="128"/>
      <c r="D22" s="128"/>
      <c r="E22" s="128"/>
      <c r="G22" s="7"/>
    </row>
    <row r="23" spans="1:20" x14ac:dyDescent="0.4">
      <c r="A23" s="132"/>
      <c r="B23" s="133"/>
      <c r="C23" s="133"/>
      <c r="D23" s="133"/>
      <c r="E23" s="133"/>
    </row>
    <row r="24" spans="1:20" x14ac:dyDescent="0.4">
      <c r="A24" s="6"/>
      <c r="B24" s="6"/>
      <c r="C24" s="6"/>
      <c r="D24" s="6"/>
      <c r="E24" s="6"/>
    </row>
    <row r="25" spans="1:20" x14ac:dyDescent="0.4">
      <c r="A25" s="127" t="s">
        <v>0</v>
      </c>
      <c r="B25" s="128"/>
      <c r="C25" s="128"/>
      <c r="D25" s="128"/>
      <c r="E25" s="128"/>
      <c r="F25" s="5"/>
      <c r="G25" s="4"/>
      <c r="H25" s="4"/>
      <c r="I25" s="3"/>
    </row>
    <row r="26" spans="1:20" ht="129" customHeight="1" x14ac:dyDescent="0.4">
      <c r="A26" s="130" t="s">
        <v>18</v>
      </c>
      <c r="B26" s="130"/>
      <c r="C26" s="130"/>
      <c r="D26" s="130"/>
      <c r="E26" s="130"/>
    </row>
    <row r="27" spans="1:20" ht="181.5" customHeight="1" x14ac:dyDescent="0.4">
      <c r="A27" s="130"/>
      <c r="B27" s="130"/>
      <c r="C27" s="130"/>
      <c r="D27" s="130"/>
      <c r="E27" s="130"/>
    </row>
    <row r="28" spans="1:20" x14ac:dyDescent="0.4"/>
    <row r="29" spans="1:20" x14ac:dyDescent="0.4"/>
    <row r="30" spans="1:20" x14ac:dyDescent="0.4"/>
    <row r="31" spans="1:20" x14ac:dyDescent="0.4"/>
    <row r="32" spans="1:20" x14ac:dyDescent="0.4"/>
  </sheetData>
  <mergeCells count="17">
    <mergeCell ref="A21:E21"/>
    <mergeCell ref="A22:E22"/>
    <mergeCell ref="A23:E23"/>
    <mergeCell ref="A25:E25"/>
    <mergeCell ref="A26:E27"/>
    <mergeCell ref="A20:B2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10" xr:uid="{62E18C69-6650-4428-9820-4814BECFF584}">
      <formula1>$AK$8:$AK$9</formula1>
    </dataValidation>
  </dataValidations>
  <pageMargins left="0.511811024" right="0.511811024" top="0.78740157499999996" bottom="0.78740157499999996" header="0.31496062000000002" footer="0.31496062000000002"/>
  <pageSetup paperSize="9" scale="69" orientation="landscape" r:id="rId1"/>
  <rowBreaks count="1" manualBreakCount="1">
    <brk id="12"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7197-1CFE-4978-B536-0B87F1A00A79}">
  <dimension ref="A1:AN37"/>
  <sheetViews>
    <sheetView view="pageBreakPreview" topLeftCell="A10" zoomScale="60" zoomScaleNormal="100" workbookViewId="0">
      <selection activeCell="D19" sqref="D19"/>
    </sheetView>
  </sheetViews>
  <sheetFormatPr defaultColWidth="0" defaultRowHeight="26.25" zeroHeight="1" x14ac:dyDescent="0.4"/>
  <cols>
    <col min="1" max="1" width="18.42578125" style="2" customWidth="1"/>
    <col min="2" max="2" width="79.7109375" style="2" customWidth="1"/>
    <col min="3" max="4" width="18.42578125" style="2" customWidth="1"/>
    <col min="5" max="5" width="8.2851562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ht="31.15" customHeight="1" x14ac:dyDescent="0.4">
      <c r="A3" s="125" t="s">
        <v>14</v>
      </c>
      <c r="B3" s="126"/>
      <c r="C3" s="119" t="s">
        <v>126</v>
      </c>
      <c r="D3" s="119"/>
      <c r="E3" s="119"/>
      <c r="K3" s="15"/>
      <c r="L3" s="14"/>
      <c r="M3" s="14"/>
      <c r="N3" s="14"/>
      <c r="O3" s="14"/>
      <c r="P3" s="14"/>
      <c r="Q3" s="14"/>
      <c r="R3" s="14"/>
      <c r="S3" s="14"/>
      <c r="T3" s="14"/>
    </row>
    <row r="4" spans="1:37" ht="30.75" customHeight="1" x14ac:dyDescent="0.4">
      <c r="A4" s="126" t="s">
        <v>13</v>
      </c>
      <c r="B4" s="126"/>
      <c r="C4" s="119" t="s">
        <v>127</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72.599999999999994" customHeight="1" x14ac:dyDescent="0.4">
      <c r="A9" s="24">
        <v>11</v>
      </c>
      <c r="B9" s="35" t="s">
        <v>101</v>
      </c>
      <c r="C9" s="26"/>
      <c r="D9" s="26"/>
      <c r="E9" s="11"/>
      <c r="J9" s="16"/>
      <c r="K9" s="15"/>
      <c r="L9" s="14"/>
      <c r="M9" s="14"/>
      <c r="N9" s="14"/>
      <c r="O9" s="14"/>
      <c r="P9" s="14"/>
      <c r="Q9" s="14"/>
      <c r="R9" s="14"/>
      <c r="S9" s="14"/>
      <c r="T9" s="14"/>
    </row>
    <row r="10" spans="1:37" ht="36" customHeight="1" x14ac:dyDescent="0.4">
      <c r="A10" s="24">
        <v>3</v>
      </c>
      <c r="B10" s="35" t="s">
        <v>102</v>
      </c>
      <c r="C10" s="26"/>
      <c r="D10" s="26">
        <v>2500</v>
      </c>
      <c r="E10" s="11"/>
      <c r="J10" s="16"/>
      <c r="K10" s="15"/>
      <c r="L10" s="14"/>
      <c r="M10" s="14"/>
      <c r="N10" s="14"/>
      <c r="O10" s="14"/>
      <c r="P10" s="14"/>
      <c r="Q10" s="14"/>
      <c r="R10" s="14"/>
      <c r="S10" s="14"/>
      <c r="T10" s="14"/>
    </row>
    <row r="11" spans="1:37" ht="49.15" customHeight="1" x14ac:dyDescent="0.4">
      <c r="A11" s="24">
        <v>2</v>
      </c>
      <c r="B11" s="35" t="s">
        <v>103</v>
      </c>
      <c r="C11" s="26">
        <v>4000</v>
      </c>
      <c r="D11" s="26">
        <v>4000</v>
      </c>
      <c r="E11" s="11"/>
      <c r="J11" s="16"/>
      <c r="K11" s="15"/>
      <c r="L11" s="14"/>
      <c r="M11" s="14"/>
      <c r="N11" s="14"/>
      <c r="O11" s="14"/>
      <c r="P11" s="14"/>
      <c r="Q11" s="14"/>
      <c r="R11" s="14"/>
      <c r="S11" s="14"/>
      <c r="T11" s="14"/>
    </row>
    <row r="12" spans="1:37" ht="42" customHeight="1" x14ac:dyDescent="0.4">
      <c r="A12" s="24">
        <v>2</v>
      </c>
      <c r="B12" s="35" t="s">
        <v>104</v>
      </c>
      <c r="C12" s="26">
        <v>3000</v>
      </c>
      <c r="D12" s="26">
        <v>3000</v>
      </c>
      <c r="E12" s="11"/>
      <c r="J12" s="16"/>
      <c r="K12" s="15"/>
      <c r="L12" s="14"/>
      <c r="M12" s="14"/>
      <c r="N12" s="14"/>
      <c r="O12" s="14"/>
      <c r="P12" s="14"/>
      <c r="Q12" s="14"/>
      <c r="R12" s="14"/>
      <c r="S12" s="14"/>
      <c r="T12" s="14"/>
    </row>
    <row r="13" spans="1:37" ht="69" customHeight="1" x14ac:dyDescent="0.4">
      <c r="A13" s="24">
        <v>1</v>
      </c>
      <c r="B13" s="35" t="s">
        <v>105</v>
      </c>
      <c r="C13" s="26"/>
      <c r="D13" s="26">
        <v>0</v>
      </c>
      <c r="E13" s="11"/>
      <c r="J13" s="16"/>
      <c r="K13" s="15"/>
      <c r="L13" s="14"/>
      <c r="M13" s="14"/>
      <c r="N13" s="14"/>
      <c r="O13" s="14"/>
      <c r="P13" s="14"/>
      <c r="Q13" s="14"/>
      <c r="R13" s="14"/>
      <c r="S13" s="14"/>
      <c r="T13" s="14"/>
    </row>
    <row r="14" spans="1:37" ht="49.15" customHeight="1" x14ac:dyDescent="0.4">
      <c r="A14" s="24">
        <v>2</v>
      </c>
      <c r="B14" s="35" t="s">
        <v>106</v>
      </c>
      <c r="C14" s="26"/>
      <c r="D14" s="26">
        <v>0</v>
      </c>
      <c r="E14" s="11"/>
      <c r="J14" s="16"/>
      <c r="K14" s="15"/>
      <c r="L14" s="14"/>
      <c r="M14" s="14"/>
      <c r="N14" s="14"/>
      <c r="O14" s="14"/>
      <c r="P14" s="14"/>
      <c r="Q14" s="14"/>
      <c r="R14" s="14"/>
      <c r="S14" s="14"/>
      <c r="T14" s="14"/>
    </row>
    <row r="15" spans="1:37" ht="37.15" customHeight="1" x14ac:dyDescent="0.4">
      <c r="A15" s="24">
        <v>1</v>
      </c>
      <c r="B15" s="35" t="s">
        <v>107</v>
      </c>
      <c r="C15" s="26">
        <v>7000</v>
      </c>
      <c r="D15" s="26">
        <v>2500</v>
      </c>
      <c r="E15" s="11"/>
      <c r="J15" s="16"/>
      <c r="K15" s="15"/>
      <c r="L15" s="14"/>
      <c r="M15" s="14"/>
      <c r="N15" s="14"/>
      <c r="O15" s="14"/>
      <c r="P15" s="14"/>
      <c r="Q15" s="14"/>
      <c r="R15" s="14"/>
      <c r="S15" s="14"/>
      <c r="T15" s="14"/>
    </row>
    <row r="16" spans="1:37" ht="49.15" customHeight="1" x14ac:dyDescent="0.4">
      <c r="A16" s="24">
        <v>1</v>
      </c>
      <c r="B16" s="35" t="s">
        <v>108</v>
      </c>
      <c r="C16" s="26"/>
      <c r="D16" s="26"/>
      <c r="E16" s="11"/>
      <c r="J16" s="16"/>
      <c r="K16" s="15"/>
      <c r="L16" s="14"/>
      <c r="M16" s="14"/>
      <c r="N16" s="14"/>
      <c r="O16" s="14"/>
      <c r="P16" s="14"/>
      <c r="Q16" s="14"/>
      <c r="R16" s="14"/>
      <c r="S16" s="14"/>
      <c r="T16" s="14"/>
    </row>
    <row r="17" spans="1:37" ht="49.15" customHeight="1" x14ac:dyDescent="0.4">
      <c r="A17" s="24">
        <v>3</v>
      </c>
      <c r="B17" s="35" t="s">
        <v>109</v>
      </c>
      <c r="C17" s="26"/>
      <c r="D17" s="26"/>
      <c r="E17" s="11"/>
      <c r="J17" s="16"/>
      <c r="K17" s="15"/>
      <c r="L17" s="14"/>
      <c r="M17" s="14"/>
      <c r="N17" s="14"/>
      <c r="O17" s="14"/>
      <c r="P17" s="14"/>
      <c r="Q17" s="14"/>
      <c r="R17" s="14"/>
      <c r="S17" s="14"/>
      <c r="T17" s="14"/>
    </row>
    <row r="18" spans="1:37" ht="43.15" customHeight="1" x14ac:dyDescent="0.4">
      <c r="A18" s="24">
        <v>1</v>
      </c>
      <c r="B18" s="35" t="s">
        <v>110</v>
      </c>
      <c r="C18" s="26"/>
      <c r="D18" s="26"/>
      <c r="E18" s="11">
        <f t="shared" ref="E18" si="0">IFERROR(D18/C18*100-100,)</f>
        <v>0</v>
      </c>
      <c r="J18" s="16"/>
      <c r="K18" s="15"/>
      <c r="L18" s="14"/>
      <c r="M18" s="14"/>
      <c r="N18" s="14"/>
      <c r="O18" s="14"/>
      <c r="P18" s="14"/>
      <c r="Q18" s="14"/>
      <c r="R18" s="14"/>
      <c r="S18" s="14"/>
      <c r="T18" s="14"/>
      <c r="AK18" s="1" t="s">
        <v>4</v>
      </c>
    </row>
    <row r="19" spans="1:37" s="8" customFormat="1" x14ac:dyDescent="0.25">
      <c r="A19" s="131" t="s">
        <v>2</v>
      </c>
      <c r="B19" s="131"/>
      <c r="C19" s="22">
        <f>SUM(C9:C18)</f>
        <v>14000</v>
      </c>
      <c r="D19" s="22">
        <f>SUM(D9:D18)</f>
        <v>12000</v>
      </c>
      <c r="E19" s="23">
        <f>IFERROR(D19/C19*100-100,)</f>
        <v>-14.285714285714292</v>
      </c>
      <c r="F19" s="9"/>
    </row>
    <row r="20" spans="1:37" x14ac:dyDescent="0.4">
      <c r="A20" s="129"/>
      <c r="B20" s="129"/>
      <c r="C20" s="129"/>
      <c r="D20" s="129"/>
      <c r="E20" s="129"/>
    </row>
    <row r="21" spans="1:37" x14ac:dyDescent="0.4">
      <c r="A21" s="127" t="s">
        <v>1</v>
      </c>
      <c r="B21" s="128"/>
      <c r="C21" s="128"/>
      <c r="D21" s="128"/>
      <c r="E21" s="128"/>
      <c r="G21" s="7"/>
    </row>
    <row r="22" spans="1:37" x14ac:dyDescent="0.4">
      <c r="A22" s="132"/>
      <c r="B22" s="133"/>
      <c r="C22" s="133"/>
      <c r="D22" s="133"/>
      <c r="E22" s="133"/>
    </row>
    <row r="23" spans="1:37" x14ac:dyDescent="0.4">
      <c r="A23" s="6"/>
      <c r="B23" s="6"/>
      <c r="C23" s="6"/>
      <c r="D23" s="6"/>
      <c r="E23" s="6"/>
    </row>
    <row r="24" spans="1:37" x14ac:dyDescent="0.4">
      <c r="A24" s="127" t="s">
        <v>0</v>
      </c>
      <c r="B24" s="128"/>
      <c r="C24" s="128"/>
      <c r="D24" s="128"/>
      <c r="E24" s="128"/>
      <c r="F24" s="5"/>
      <c r="G24" s="4"/>
      <c r="H24" s="4"/>
      <c r="I24" s="3"/>
    </row>
    <row r="25" spans="1:37" ht="129" customHeight="1" x14ac:dyDescent="0.4">
      <c r="A25" s="130" t="s">
        <v>18</v>
      </c>
      <c r="B25" s="130"/>
      <c r="C25" s="130"/>
      <c r="D25" s="130"/>
      <c r="E25" s="130"/>
    </row>
    <row r="26" spans="1:37" ht="181.5" customHeight="1" x14ac:dyDescent="0.4">
      <c r="A26" s="130"/>
      <c r="B26" s="130"/>
      <c r="C26" s="130"/>
      <c r="D26" s="130"/>
      <c r="E26" s="130"/>
    </row>
    <row r="27" spans="1:37" x14ac:dyDescent="0.4"/>
    <row r="28" spans="1:37" x14ac:dyDescent="0.4"/>
    <row r="29" spans="1:37" x14ac:dyDescent="0.4"/>
    <row r="30" spans="1:37" x14ac:dyDescent="0.4"/>
    <row r="31" spans="1:37" x14ac:dyDescent="0.4"/>
    <row r="32" spans="1:37" x14ac:dyDescent="0.4"/>
    <row r="33" x14ac:dyDescent="0.4"/>
    <row r="34" x14ac:dyDescent="0.4"/>
    <row r="35" x14ac:dyDescent="0.4"/>
    <row r="36" x14ac:dyDescent="0.4"/>
    <row r="37" x14ac:dyDescent="0.4"/>
  </sheetData>
  <mergeCells count="17">
    <mergeCell ref="A20:E20"/>
    <mergeCell ref="A21:E21"/>
    <mergeCell ref="A22:E22"/>
    <mergeCell ref="A24:E24"/>
    <mergeCell ref="A25:E26"/>
    <mergeCell ref="A19:B19"/>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18" xr:uid="{39E898EF-AE45-4758-B33A-DDF4C4AA99C7}">
      <formula1>$AK$8:$AK$18</formula1>
    </dataValidation>
  </dataValidations>
  <pageMargins left="0.511811024" right="0.511811024" top="0.78740157499999996" bottom="0.78740157499999996" header="0.31496062000000002" footer="0.31496062000000002"/>
  <pageSetup paperSize="9" scale="88" orientation="landscape" r:id="rId1"/>
  <rowBreaks count="1" manualBreakCount="1">
    <brk id="2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F790E-B31B-4FD8-A7B3-0B64EEF1A5FD}">
  <dimension ref="A1:AN28"/>
  <sheetViews>
    <sheetView view="pageBreakPreview" zoomScale="60" zoomScaleNormal="100" workbookViewId="0">
      <selection activeCell="D10" sqref="D10"/>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ht="31.9" customHeight="1" x14ac:dyDescent="0.4">
      <c r="A3" s="125" t="s">
        <v>14</v>
      </c>
      <c r="B3" s="126"/>
      <c r="C3" s="119" t="s">
        <v>28</v>
      </c>
      <c r="D3" s="119"/>
      <c r="E3" s="119"/>
      <c r="K3" s="15"/>
      <c r="L3" s="14"/>
      <c r="M3" s="14"/>
      <c r="N3" s="14"/>
      <c r="O3" s="14"/>
      <c r="P3" s="14"/>
      <c r="Q3" s="14"/>
      <c r="R3" s="14"/>
      <c r="S3" s="14"/>
      <c r="T3" s="14"/>
    </row>
    <row r="4" spans="1:37" ht="51.6" customHeight="1" x14ac:dyDescent="0.4">
      <c r="A4" s="126" t="s">
        <v>13</v>
      </c>
      <c r="B4" s="126"/>
      <c r="C4" s="119" t="s">
        <v>29</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85.15" customHeight="1" x14ac:dyDescent="0.4">
      <c r="A9" s="24">
        <v>12</v>
      </c>
      <c r="B9" s="2" t="s">
        <v>30</v>
      </c>
      <c r="C9" s="10">
        <v>31993.39</v>
      </c>
      <c r="D9" s="10">
        <v>37184.04</v>
      </c>
      <c r="E9" s="11">
        <f t="shared" ref="E9" si="0">IFERROR(D9/C9*100-100,)</f>
        <v>16.224132547379327</v>
      </c>
      <c r="J9" s="16"/>
      <c r="K9" s="15"/>
      <c r="L9" s="14"/>
      <c r="M9" s="14"/>
      <c r="N9" s="14"/>
      <c r="O9" s="14"/>
      <c r="P9" s="14"/>
      <c r="Q9" s="14"/>
      <c r="R9" s="14"/>
      <c r="S9" s="14"/>
      <c r="T9" s="14"/>
      <c r="AK9" s="1" t="s">
        <v>4</v>
      </c>
    </row>
    <row r="10" spans="1:37" s="8" customFormat="1" x14ac:dyDescent="0.25">
      <c r="A10" s="131" t="s">
        <v>2</v>
      </c>
      <c r="B10" s="131"/>
      <c r="C10" s="22">
        <f>SUM(C9:C9)</f>
        <v>31993.39</v>
      </c>
      <c r="D10" s="22">
        <f>SUM(D9:D9)</f>
        <v>37184.04</v>
      </c>
      <c r="E10" s="23">
        <f>IFERROR(D10/C10*100-100,)</f>
        <v>16.224132547379327</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3A074A52-4C06-40D1-9072-CF566B095CDE}">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1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31FD-C3F3-49F4-8703-E1F0344E0FE4}">
  <dimension ref="A1:AN28"/>
  <sheetViews>
    <sheetView view="pageBreakPreview" zoomScale="60" zoomScaleNormal="100" workbookViewId="0">
      <selection activeCell="D10" sqref="D10"/>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ht="31.9" customHeight="1" x14ac:dyDescent="0.4">
      <c r="A3" s="125" t="s">
        <v>14</v>
      </c>
      <c r="B3" s="126"/>
      <c r="C3" s="119" t="s">
        <v>31</v>
      </c>
      <c r="D3" s="119"/>
      <c r="E3" s="119"/>
      <c r="K3" s="15"/>
      <c r="L3" s="14"/>
      <c r="M3" s="14"/>
      <c r="N3" s="14"/>
      <c r="O3" s="14"/>
      <c r="P3" s="14"/>
      <c r="Q3" s="14"/>
      <c r="R3" s="14"/>
      <c r="S3" s="14"/>
      <c r="T3" s="14"/>
    </row>
    <row r="4" spans="1:37" ht="30.75" customHeight="1" x14ac:dyDescent="0.4">
      <c r="A4" s="126" t="s">
        <v>13</v>
      </c>
      <c r="B4" s="126"/>
      <c r="C4" s="119" t="s">
        <v>32</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72.599999999999994" customHeight="1" x14ac:dyDescent="0.4">
      <c r="A9" s="24">
        <v>12</v>
      </c>
      <c r="B9" s="2" t="s">
        <v>33</v>
      </c>
      <c r="C9" s="10">
        <v>246685.1</v>
      </c>
      <c r="D9" s="10">
        <v>278241.62</v>
      </c>
      <c r="E9" s="11">
        <f t="shared" ref="E9" si="0">IFERROR(D9/C9*100-100,)</f>
        <v>12.792227824055843</v>
      </c>
      <c r="J9" s="16"/>
      <c r="K9" s="15"/>
      <c r="L9" s="14"/>
      <c r="M9" s="14"/>
      <c r="N9" s="14"/>
      <c r="O9" s="14"/>
      <c r="P9" s="14"/>
      <c r="Q9" s="14"/>
      <c r="R9" s="14"/>
      <c r="S9" s="14"/>
      <c r="T9" s="14"/>
      <c r="AK9" s="1" t="s">
        <v>4</v>
      </c>
    </row>
    <row r="10" spans="1:37" s="8" customFormat="1" x14ac:dyDescent="0.25">
      <c r="A10" s="131" t="s">
        <v>2</v>
      </c>
      <c r="B10" s="131"/>
      <c r="C10" s="22">
        <f>SUM(C9:C9)</f>
        <v>246685.1</v>
      </c>
      <c r="D10" s="22">
        <f>SUM(D9:D9)</f>
        <v>278241.62</v>
      </c>
      <c r="E10" s="23">
        <f>IFERROR(D10/C10*100-100,)</f>
        <v>12.792227824055843</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461FE03C-D8FA-4B0C-8CE9-FBEFAB8BFA53}">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1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455C-A1C3-4B96-A44E-DD105CDA7A08}">
  <dimension ref="A1:AN28"/>
  <sheetViews>
    <sheetView view="pageBreakPreview" zoomScale="60" zoomScaleNormal="100" workbookViewId="0">
      <selection activeCell="C4" sqref="C4:E4"/>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35" t="s">
        <v>26</v>
      </c>
      <c r="D3" s="135"/>
      <c r="E3" s="135"/>
      <c r="K3" s="15"/>
      <c r="L3" s="14"/>
      <c r="M3" s="14"/>
      <c r="N3" s="14"/>
      <c r="O3" s="14"/>
      <c r="P3" s="14"/>
      <c r="Q3" s="14"/>
      <c r="R3" s="14"/>
      <c r="S3" s="14"/>
      <c r="T3" s="14"/>
    </row>
    <row r="4" spans="1:37" ht="30.75" customHeight="1" x14ac:dyDescent="0.4">
      <c r="A4" s="126" t="s">
        <v>13</v>
      </c>
      <c r="B4" s="126"/>
      <c r="C4" s="135" t="s">
        <v>22</v>
      </c>
      <c r="D4" s="135"/>
      <c r="E4" s="135"/>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69" customHeight="1" x14ac:dyDescent="0.4">
      <c r="A9" s="24">
        <v>12</v>
      </c>
      <c r="B9" s="2" t="s">
        <v>27</v>
      </c>
      <c r="C9" s="10">
        <v>48468.639999999999</v>
      </c>
      <c r="D9" s="10">
        <v>51608.83</v>
      </c>
      <c r="E9" s="11">
        <f t="shared" ref="E9" si="0">IFERROR(D9/C9*100-100,)</f>
        <v>6.4788077404276407</v>
      </c>
      <c r="J9" s="16"/>
      <c r="K9" s="15"/>
      <c r="L9" s="14"/>
      <c r="M9" s="14"/>
      <c r="N9" s="14"/>
      <c r="O9" s="14"/>
      <c r="P9" s="14"/>
      <c r="Q9" s="14"/>
      <c r="R9" s="14"/>
      <c r="S9" s="14"/>
      <c r="T9" s="14"/>
      <c r="AK9" s="1" t="s">
        <v>4</v>
      </c>
    </row>
    <row r="10" spans="1:37" s="8" customFormat="1" x14ac:dyDescent="0.25">
      <c r="A10" s="131" t="s">
        <v>2</v>
      </c>
      <c r="B10" s="131"/>
      <c r="C10" s="22">
        <f>SUM(C9:C9)</f>
        <v>48468.639999999999</v>
      </c>
      <c r="D10" s="22">
        <f>SUM(D9:D9)</f>
        <v>51608.83</v>
      </c>
      <c r="E10" s="23">
        <f>IFERROR(D10/C10*100-100,)</f>
        <v>6.4788077404276407</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E41F5758-10C2-4972-B74D-81E62D4D2BC9}">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1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C149A-B4C0-47F9-A342-68863457AE59}">
  <dimension ref="A1:AN28"/>
  <sheetViews>
    <sheetView view="pageBreakPreview" topLeftCell="A7" zoomScale="60" zoomScaleNormal="100" workbookViewId="0">
      <selection activeCell="C13" sqref="C13"/>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111</v>
      </c>
      <c r="D3" s="119"/>
      <c r="E3" s="119"/>
      <c r="K3" s="15"/>
      <c r="L3" s="14"/>
      <c r="M3" s="14"/>
      <c r="N3" s="14"/>
      <c r="O3" s="14"/>
      <c r="P3" s="14"/>
      <c r="Q3" s="14"/>
      <c r="R3" s="14"/>
      <c r="S3" s="14"/>
      <c r="T3" s="14"/>
    </row>
    <row r="4" spans="1:37" ht="48.6" customHeight="1" x14ac:dyDescent="0.4">
      <c r="A4" s="126" t="s">
        <v>13</v>
      </c>
      <c r="B4" s="126"/>
      <c r="C4" s="119" t="s">
        <v>77</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87.6" customHeight="1" x14ac:dyDescent="0.4">
      <c r="A9" s="24">
        <v>4</v>
      </c>
      <c r="B9" s="2" t="s">
        <v>112</v>
      </c>
      <c r="C9" s="10">
        <v>230000</v>
      </c>
      <c r="D9" s="10">
        <v>326000</v>
      </c>
      <c r="E9" s="11">
        <f t="shared" ref="E9:E13" si="0">IFERROR(D9/C9*100-100,)</f>
        <v>41.739130434782624</v>
      </c>
      <c r="J9" s="16"/>
      <c r="K9" s="15"/>
      <c r="L9" s="14"/>
      <c r="M9" s="14"/>
      <c r="N9" s="14"/>
      <c r="O9" s="14"/>
      <c r="P9" s="14"/>
      <c r="Q9" s="14"/>
      <c r="R9" s="14"/>
      <c r="S9" s="14"/>
      <c r="T9" s="14"/>
      <c r="AK9" s="1" t="s">
        <v>4</v>
      </c>
    </row>
    <row r="10" spans="1:37" ht="48.6" customHeight="1" x14ac:dyDescent="0.4">
      <c r="A10" s="24">
        <v>12</v>
      </c>
      <c r="B10" s="12" t="s">
        <v>113</v>
      </c>
      <c r="C10" s="10">
        <v>75000</v>
      </c>
      <c r="D10" s="10">
        <v>129000</v>
      </c>
      <c r="E10" s="11">
        <f t="shared" si="0"/>
        <v>72</v>
      </c>
      <c r="K10" s="15"/>
      <c r="L10" s="14"/>
      <c r="M10" s="14"/>
      <c r="N10" s="14"/>
      <c r="O10" s="14"/>
      <c r="P10" s="14"/>
      <c r="Q10" s="14"/>
      <c r="R10" s="14"/>
      <c r="S10" s="14"/>
      <c r="T10" s="14"/>
      <c r="AK10" s="1" t="s">
        <v>3</v>
      </c>
    </row>
    <row r="11" spans="1:37" ht="78.75" x14ac:dyDescent="0.4">
      <c r="A11" s="24">
        <v>900</v>
      </c>
      <c r="B11" s="12" t="s">
        <v>114</v>
      </c>
      <c r="C11" s="10">
        <v>0</v>
      </c>
      <c r="D11" s="10">
        <v>0</v>
      </c>
      <c r="E11" s="11">
        <f t="shared" si="0"/>
        <v>0</v>
      </c>
      <c r="K11" s="15"/>
      <c r="L11" s="14"/>
      <c r="M11" s="14"/>
      <c r="N11" s="14"/>
      <c r="O11" s="14"/>
      <c r="P11" s="14"/>
      <c r="Q11" s="14"/>
      <c r="R11" s="14"/>
      <c r="S11" s="14"/>
      <c r="T11" s="14"/>
    </row>
    <row r="12" spans="1:37" ht="32.25" customHeight="1" x14ac:dyDescent="0.4">
      <c r="A12" s="24">
        <v>100</v>
      </c>
      <c r="B12" s="12" t="s">
        <v>115</v>
      </c>
      <c r="C12" s="10">
        <v>0</v>
      </c>
      <c r="D12" s="10">
        <v>0</v>
      </c>
      <c r="E12" s="11">
        <f t="shared" si="0"/>
        <v>0</v>
      </c>
      <c r="K12" s="15"/>
      <c r="L12" s="14"/>
      <c r="M12" s="14"/>
      <c r="N12" s="14"/>
      <c r="O12" s="14"/>
      <c r="P12" s="14"/>
      <c r="Q12" s="14"/>
      <c r="R12" s="14"/>
      <c r="S12" s="14"/>
      <c r="T12" s="14"/>
    </row>
    <row r="13" spans="1:37" ht="32.25" customHeight="1" x14ac:dyDescent="0.4">
      <c r="A13" s="24">
        <v>3</v>
      </c>
      <c r="B13" s="12" t="s">
        <v>116</v>
      </c>
      <c r="C13" s="10">
        <v>45000</v>
      </c>
      <c r="D13" s="10">
        <v>39000</v>
      </c>
      <c r="E13" s="11">
        <f t="shared" si="0"/>
        <v>-13.333333333333329</v>
      </c>
      <c r="K13" s="14"/>
      <c r="L13" s="14"/>
      <c r="M13" s="14"/>
      <c r="N13" s="14"/>
      <c r="O13" s="14"/>
      <c r="P13" s="14"/>
      <c r="Q13" s="14"/>
      <c r="R13" s="14"/>
      <c r="S13" s="14"/>
      <c r="T13" s="14"/>
    </row>
    <row r="14" spans="1:37" s="8" customFormat="1" x14ac:dyDescent="0.25">
      <c r="A14" s="131" t="s">
        <v>2</v>
      </c>
      <c r="B14" s="131"/>
      <c r="C14" s="22">
        <f>SUM(C9:C13)</f>
        <v>350000</v>
      </c>
      <c r="D14" s="22">
        <f>SUM(D9:D13)</f>
        <v>494000</v>
      </c>
      <c r="E14" s="23">
        <f>IFERROR(D14/C14*100-100,)</f>
        <v>41.142857142857139</v>
      </c>
      <c r="F14" s="9"/>
    </row>
    <row r="15" spans="1:37" x14ac:dyDescent="0.4">
      <c r="A15" s="129"/>
      <c r="B15" s="129"/>
      <c r="C15" s="129"/>
      <c r="D15" s="129"/>
      <c r="E15" s="129"/>
    </row>
    <row r="16" spans="1:37" x14ac:dyDescent="0.4">
      <c r="A16" s="127" t="s">
        <v>1</v>
      </c>
      <c r="B16" s="128"/>
      <c r="C16" s="128"/>
      <c r="D16" s="128"/>
      <c r="E16" s="128"/>
      <c r="G16" s="7"/>
    </row>
    <row r="17" spans="1:9" x14ac:dyDescent="0.4">
      <c r="A17" s="132"/>
      <c r="B17" s="133"/>
      <c r="C17" s="133"/>
      <c r="D17" s="133"/>
      <c r="E17" s="133"/>
    </row>
    <row r="18" spans="1:9" x14ac:dyDescent="0.4">
      <c r="A18" s="6"/>
      <c r="B18" s="6"/>
      <c r="C18" s="6"/>
      <c r="D18" s="6"/>
      <c r="E18" s="6"/>
    </row>
    <row r="19" spans="1:9" x14ac:dyDescent="0.4">
      <c r="A19" s="127" t="s">
        <v>0</v>
      </c>
      <c r="B19" s="128"/>
      <c r="C19" s="128"/>
      <c r="D19" s="128"/>
      <c r="E19" s="128"/>
      <c r="F19" s="5"/>
      <c r="G19" s="4"/>
      <c r="H19" s="4"/>
      <c r="I19" s="3"/>
    </row>
    <row r="20" spans="1:9" ht="129" customHeight="1" x14ac:dyDescent="0.4">
      <c r="A20" s="130" t="s">
        <v>18</v>
      </c>
      <c r="B20" s="130"/>
      <c r="C20" s="130"/>
      <c r="D20" s="130"/>
      <c r="E20" s="130"/>
    </row>
    <row r="21" spans="1:9" ht="181.5" customHeight="1" x14ac:dyDescent="0.4">
      <c r="A21" s="130"/>
      <c r="B21" s="130"/>
      <c r="C21" s="130"/>
      <c r="D21" s="130"/>
      <c r="E21" s="130"/>
    </row>
    <row r="22" spans="1:9" x14ac:dyDescent="0.4"/>
    <row r="23" spans="1:9" x14ac:dyDescent="0.4"/>
    <row r="24" spans="1:9" x14ac:dyDescent="0.4"/>
    <row r="25" spans="1:9" x14ac:dyDescent="0.4"/>
    <row r="26" spans="1:9" x14ac:dyDescent="0.4"/>
    <row r="27" spans="1:9" x14ac:dyDescent="0.4"/>
    <row r="28" spans="1:9" x14ac:dyDescent="0.4"/>
  </sheetData>
  <mergeCells count="17">
    <mergeCell ref="A15:E15"/>
    <mergeCell ref="A16:E16"/>
    <mergeCell ref="A17:E17"/>
    <mergeCell ref="A19:E19"/>
    <mergeCell ref="A20:E21"/>
    <mergeCell ref="A14:B14"/>
    <mergeCell ref="A1:E1"/>
    <mergeCell ref="A2:E2"/>
    <mergeCell ref="A3:B3"/>
    <mergeCell ref="C3:E3"/>
    <mergeCell ref="A4:B4"/>
    <mergeCell ref="C4:E4"/>
    <mergeCell ref="A6:B6"/>
    <mergeCell ref="C6:E6"/>
    <mergeCell ref="A7:B7"/>
    <mergeCell ref="C7:D7"/>
    <mergeCell ref="E7:E8"/>
  </mergeCells>
  <dataValidations disablePrompts="1" count="1">
    <dataValidation type="list" allowBlank="1" showInputMessage="1" showErrorMessage="1" sqref="AK8:AK9" xr:uid="{ECD51D9B-2D33-4FA8-ADDB-7C4F04A59582}">
      <formula1>$AK$8:$AK$9</formula1>
    </dataValidation>
  </dataValidations>
  <pageMargins left="0.511811024" right="0.511811024" top="0.78740157499999996" bottom="0.78740157499999996" header="0.31496062000000002" footer="0.31496062000000002"/>
  <pageSetup paperSize="9" scale="6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377C-62AF-4160-9437-E8E783CAAB5C}">
  <dimension ref="A1:AN30"/>
  <sheetViews>
    <sheetView view="pageBreakPreview" topLeftCell="A4" zoomScale="60" zoomScaleNormal="100" workbookViewId="0">
      <selection activeCell="B15" sqref="B15"/>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117</v>
      </c>
      <c r="D3" s="119"/>
      <c r="E3" s="119"/>
      <c r="K3" s="15"/>
      <c r="L3" s="14"/>
      <c r="M3" s="14"/>
      <c r="N3" s="14"/>
      <c r="O3" s="14"/>
      <c r="P3" s="14"/>
      <c r="Q3" s="14"/>
      <c r="R3" s="14"/>
      <c r="S3" s="14"/>
      <c r="T3" s="14"/>
    </row>
    <row r="4" spans="1:37" ht="45.6" customHeight="1" x14ac:dyDescent="0.4">
      <c r="A4" s="126" t="s">
        <v>13</v>
      </c>
      <c r="B4" s="126"/>
      <c r="C4" s="119" t="s">
        <v>24</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85.15" customHeight="1" x14ac:dyDescent="0.4">
      <c r="A9" s="24">
        <v>5</v>
      </c>
      <c r="B9" s="2" t="s">
        <v>154</v>
      </c>
      <c r="C9" s="10">
        <v>897000</v>
      </c>
      <c r="D9" s="10">
        <v>1037000</v>
      </c>
      <c r="E9" s="11">
        <f t="shared" ref="E9:E16" si="0">IFERROR(D9/C9*100-100,)</f>
        <v>15.607580824972132</v>
      </c>
      <c r="J9" s="16"/>
      <c r="K9" s="15"/>
      <c r="L9" s="14"/>
      <c r="M9" s="14"/>
      <c r="N9" s="14"/>
      <c r="O9" s="14"/>
      <c r="P9" s="14"/>
      <c r="Q9" s="14"/>
      <c r="R9" s="14"/>
      <c r="S9" s="14"/>
      <c r="T9" s="14"/>
      <c r="AK9" s="1" t="s">
        <v>4</v>
      </c>
    </row>
    <row r="10" spans="1:37" ht="49.15" customHeight="1" x14ac:dyDescent="0.4">
      <c r="A10" s="24">
        <v>1</v>
      </c>
      <c r="B10" s="12" t="s">
        <v>118</v>
      </c>
      <c r="C10" s="10">
        <v>357708.41</v>
      </c>
      <c r="D10" s="10">
        <v>403000</v>
      </c>
      <c r="E10" s="11">
        <f t="shared" si="0"/>
        <v>12.661594956629614</v>
      </c>
      <c r="K10" s="15"/>
      <c r="L10" s="14"/>
      <c r="M10" s="14"/>
      <c r="N10" s="14"/>
      <c r="O10" s="14"/>
      <c r="P10" s="14"/>
      <c r="Q10" s="14"/>
      <c r="R10" s="14"/>
      <c r="S10" s="14"/>
      <c r="T10" s="14"/>
      <c r="AK10" s="1" t="s">
        <v>3</v>
      </c>
    </row>
    <row r="11" spans="1:37" ht="32.25" customHeight="1" x14ac:dyDescent="0.4">
      <c r="A11" s="24">
        <v>1</v>
      </c>
      <c r="B11" s="12" t="s">
        <v>119</v>
      </c>
      <c r="C11" s="10">
        <v>26576.7</v>
      </c>
      <c r="D11" s="10">
        <v>24000</v>
      </c>
      <c r="E11" s="11">
        <f t="shared" si="0"/>
        <v>-9.695334635225592</v>
      </c>
      <c r="K11" s="15"/>
      <c r="L11" s="14"/>
      <c r="M11" s="14"/>
      <c r="N11" s="14"/>
      <c r="O11" s="14"/>
      <c r="P11" s="14"/>
      <c r="Q11" s="14"/>
      <c r="R11" s="14"/>
      <c r="S11" s="14"/>
      <c r="T11" s="14"/>
    </row>
    <row r="12" spans="1:37" ht="32.25" customHeight="1" x14ac:dyDescent="0.4">
      <c r="A12" s="24">
        <v>1</v>
      </c>
      <c r="B12" s="12" t="s">
        <v>120</v>
      </c>
      <c r="C12" s="10">
        <v>332329.31</v>
      </c>
      <c r="D12" s="10">
        <v>287500</v>
      </c>
      <c r="E12" s="11">
        <f t="shared" si="0"/>
        <v>-13.489424089617614</v>
      </c>
      <c r="K12" s="15"/>
      <c r="L12" s="14"/>
      <c r="M12" s="14"/>
      <c r="N12" s="14"/>
      <c r="O12" s="14"/>
      <c r="P12" s="14"/>
      <c r="Q12" s="14"/>
      <c r="R12" s="14"/>
      <c r="S12" s="14"/>
      <c r="T12" s="14"/>
    </row>
    <row r="13" spans="1:37" ht="32.25" customHeight="1" x14ac:dyDescent="0.4">
      <c r="A13" s="24">
        <v>4</v>
      </c>
      <c r="B13" s="12" t="s">
        <v>123</v>
      </c>
      <c r="C13" s="10">
        <v>6000</v>
      </c>
      <c r="D13" s="10">
        <v>6000</v>
      </c>
      <c r="E13" s="11">
        <f t="shared" si="0"/>
        <v>0</v>
      </c>
      <c r="K13" s="15"/>
      <c r="L13" s="14"/>
      <c r="M13" s="14"/>
      <c r="N13" s="14"/>
      <c r="O13" s="14"/>
      <c r="P13" s="14"/>
      <c r="Q13" s="14"/>
      <c r="R13" s="14"/>
      <c r="S13" s="14"/>
      <c r="T13" s="14"/>
    </row>
    <row r="14" spans="1:37" ht="32.25" customHeight="1" x14ac:dyDescent="0.4">
      <c r="A14" s="24">
        <v>1</v>
      </c>
      <c r="B14" s="12" t="s">
        <v>153</v>
      </c>
      <c r="C14" s="10">
        <v>0</v>
      </c>
      <c r="D14" s="10">
        <v>58000</v>
      </c>
      <c r="E14" s="11">
        <f t="shared" si="0"/>
        <v>0</v>
      </c>
      <c r="K14" s="15"/>
      <c r="L14" s="14"/>
      <c r="M14" s="14"/>
      <c r="N14" s="14"/>
      <c r="O14" s="14"/>
      <c r="P14" s="14"/>
      <c r="Q14" s="14"/>
      <c r="R14" s="14"/>
      <c r="S14" s="14"/>
      <c r="T14" s="14"/>
    </row>
    <row r="15" spans="1:37" ht="78.75" x14ac:dyDescent="0.4">
      <c r="A15" s="24">
        <v>0</v>
      </c>
      <c r="B15" s="12" t="s">
        <v>121</v>
      </c>
      <c r="C15" s="10">
        <v>100815</v>
      </c>
      <c r="D15" s="10">
        <v>0</v>
      </c>
      <c r="E15" s="11">
        <f t="shared" si="0"/>
        <v>-100</v>
      </c>
      <c r="K15" s="14"/>
      <c r="L15" s="14"/>
      <c r="M15" s="14"/>
      <c r="N15" s="14"/>
      <c r="O15" s="14"/>
      <c r="P15" s="14"/>
      <c r="Q15" s="14"/>
      <c r="R15" s="14"/>
      <c r="S15" s="14"/>
      <c r="T15" s="14"/>
    </row>
    <row r="16" spans="1:37" ht="47.25" x14ac:dyDescent="0.4">
      <c r="A16" s="24">
        <v>0</v>
      </c>
      <c r="B16" s="12" t="s">
        <v>122</v>
      </c>
      <c r="C16" s="10">
        <v>70000</v>
      </c>
      <c r="D16" s="10">
        <v>0</v>
      </c>
      <c r="E16" s="11">
        <f t="shared" si="0"/>
        <v>-100</v>
      </c>
      <c r="K16" s="14"/>
      <c r="L16" s="14"/>
      <c r="M16" s="14"/>
      <c r="N16" s="14"/>
      <c r="O16" s="14"/>
      <c r="P16" s="14"/>
      <c r="Q16" s="14"/>
      <c r="R16" s="14"/>
      <c r="S16" s="14"/>
      <c r="T16" s="14"/>
    </row>
    <row r="17" spans="1:9" s="8" customFormat="1" x14ac:dyDescent="0.25">
      <c r="A17" s="131" t="s">
        <v>2</v>
      </c>
      <c r="B17" s="131"/>
      <c r="C17" s="22">
        <f>SUM(C9:C16)</f>
        <v>1790429.42</v>
      </c>
      <c r="D17" s="22">
        <f>SUM(D9:D16)</f>
        <v>1815500</v>
      </c>
      <c r="E17" s="23">
        <f>IFERROR(D17/C17*100-100,)</f>
        <v>1.4002551410264346</v>
      </c>
      <c r="F17" s="9"/>
    </row>
    <row r="18" spans="1:9" x14ac:dyDescent="0.4">
      <c r="A18" s="129"/>
      <c r="B18" s="129"/>
      <c r="C18" s="129"/>
      <c r="D18" s="129"/>
      <c r="E18" s="129"/>
    </row>
    <row r="19" spans="1:9" x14ac:dyDescent="0.4">
      <c r="A19" s="127" t="s">
        <v>1</v>
      </c>
      <c r="B19" s="128"/>
      <c r="C19" s="128"/>
      <c r="D19" s="128"/>
      <c r="E19" s="128"/>
      <c r="G19" s="7"/>
    </row>
    <row r="20" spans="1:9" x14ac:dyDescent="0.4">
      <c r="A20" s="132"/>
      <c r="B20" s="133"/>
      <c r="C20" s="133"/>
      <c r="D20" s="133"/>
      <c r="E20" s="133"/>
    </row>
    <row r="21" spans="1:9" x14ac:dyDescent="0.4">
      <c r="A21" s="6"/>
      <c r="B21" s="6"/>
      <c r="C21" s="6"/>
      <c r="D21" s="6"/>
      <c r="E21" s="6"/>
    </row>
    <row r="22" spans="1:9" x14ac:dyDescent="0.4">
      <c r="A22" s="127" t="s">
        <v>0</v>
      </c>
      <c r="B22" s="128"/>
      <c r="C22" s="128"/>
      <c r="D22" s="128"/>
      <c r="E22" s="128"/>
      <c r="F22" s="5"/>
      <c r="G22" s="4"/>
      <c r="H22" s="4"/>
      <c r="I22" s="3"/>
    </row>
    <row r="23" spans="1:9" ht="129" customHeight="1" x14ac:dyDescent="0.4">
      <c r="A23" s="130" t="s">
        <v>18</v>
      </c>
      <c r="B23" s="130"/>
      <c r="C23" s="130"/>
      <c r="D23" s="130"/>
      <c r="E23" s="130"/>
    </row>
    <row r="24" spans="1:9" ht="181.5" customHeight="1" x14ac:dyDescent="0.4">
      <c r="A24" s="130"/>
      <c r="B24" s="130"/>
      <c r="C24" s="130"/>
      <c r="D24" s="130"/>
      <c r="E24" s="130"/>
    </row>
    <row r="25" spans="1:9" x14ac:dyDescent="0.4"/>
    <row r="26" spans="1:9" x14ac:dyDescent="0.4"/>
    <row r="27" spans="1:9" x14ac:dyDescent="0.4"/>
    <row r="28" spans="1:9" x14ac:dyDescent="0.4"/>
    <row r="29" spans="1:9" x14ac:dyDescent="0.4"/>
    <row r="30" spans="1:9" x14ac:dyDescent="0.4"/>
  </sheetData>
  <mergeCells count="17">
    <mergeCell ref="A18:E18"/>
    <mergeCell ref="A19:E19"/>
    <mergeCell ref="A20:E20"/>
    <mergeCell ref="A22:E22"/>
    <mergeCell ref="A23:E24"/>
    <mergeCell ref="A17:B17"/>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4B87DFF8-BF4B-4DEF-951F-D6A4F102B51B}">
      <formula1>$AK$8:$AK$9</formula1>
    </dataValidation>
  </dataValidations>
  <pageMargins left="0.511811024" right="0.511811024" top="0.78740157499999996" bottom="0.78740157499999996" header="0.31496062000000002" footer="0.31496062000000002"/>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BC8AE-F363-4749-84BA-C804343BED1D}">
  <dimension ref="A1:AN33"/>
  <sheetViews>
    <sheetView view="pageBreakPreview" topLeftCell="A8" zoomScale="60" zoomScaleNormal="100" workbookViewId="0">
      <selection activeCell="D21" sqref="D21"/>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124</v>
      </c>
      <c r="D3" s="119"/>
      <c r="E3" s="119"/>
      <c r="K3" s="15"/>
      <c r="L3" s="14"/>
      <c r="M3" s="14"/>
      <c r="N3" s="14"/>
      <c r="O3" s="14"/>
      <c r="P3" s="14"/>
      <c r="Q3" s="14"/>
      <c r="R3" s="14"/>
      <c r="S3" s="14"/>
      <c r="T3" s="14"/>
    </row>
    <row r="4" spans="1:37" ht="30.75" customHeight="1" x14ac:dyDescent="0.4">
      <c r="A4" s="126" t="s">
        <v>13</v>
      </c>
      <c r="B4" s="126"/>
      <c r="C4" s="119" t="s">
        <v>32</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32.25" customHeight="1" x14ac:dyDescent="0.4">
      <c r="A9" s="24">
        <v>8</v>
      </c>
      <c r="B9" s="12" t="s">
        <v>134</v>
      </c>
      <c r="C9" s="10">
        <v>575000</v>
      </c>
      <c r="D9" s="10">
        <v>729000</v>
      </c>
      <c r="E9" s="11">
        <f>IFERROR(D9/C9*100-100,)</f>
        <v>26.782608695652172</v>
      </c>
      <c r="K9" s="15"/>
      <c r="L9" s="14"/>
      <c r="M9" s="14"/>
      <c r="N9" s="14"/>
      <c r="O9" s="14"/>
      <c r="P9" s="14"/>
      <c r="Q9" s="14"/>
      <c r="R9" s="14"/>
      <c r="S9" s="14"/>
      <c r="T9" s="14"/>
      <c r="AK9" s="1" t="s">
        <v>4</v>
      </c>
    </row>
    <row r="10" spans="1:37" ht="32.25" customHeight="1" x14ac:dyDescent="0.4">
      <c r="A10" s="24">
        <v>30</v>
      </c>
      <c r="B10" s="12" t="s">
        <v>135</v>
      </c>
      <c r="C10" s="10">
        <v>0</v>
      </c>
      <c r="D10" s="10">
        <v>0</v>
      </c>
      <c r="E10" s="11">
        <f>IFERROR(D10/C10*100-100,)</f>
        <v>0</v>
      </c>
      <c r="K10" s="15"/>
      <c r="L10" s="14"/>
      <c r="M10" s="14"/>
      <c r="N10" s="14"/>
      <c r="O10" s="14"/>
      <c r="P10" s="14"/>
      <c r="Q10" s="14"/>
      <c r="R10" s="14"/>
      <c r="S10" s="14"/>
      <c r="T10" s="14"/>
      <c r="AK10" s="1" t="s">
        <v>3</v>
      </c>
    </row>
    <row r="11" spans="1:37" ht="32.25" customHeight="1" x14ac:dyDescent="0.4">
      <c r="A11" s="24">
        <v>500</v>
      </c>
      <c r="B11" s="12" t="s">
        <v>136</v>
      </c>
      <c r="C11" s="10">
        <v>5000</v>
      </c>
      <c r="D11" s="10">
        <v>8000</v>
      </c>
      <c r="E11" s="11">
        <f t="shared" ref="E11:E20" si="0">IFERROR(D11/C11*100-100,)</f>
        <v>60</v>
      </c>
      <c r="K11" s="15"/>
      <c r="L11" s="14"/>
      <c r="M11" s="14"/>
      <c r="N11" s="14"/>
      <c r="O11" s="14"/>
      <c r="P11" s="14"/>
      <c r="Q11" s="14"/>
      <c r="R11" s="14"/>
      <c r="S11" s="14"/>
      <c r="T11" s="14"/>
    </row>
    <row r="12" spans="1:37" ht="32.25" customHeight="1" x14ac:dyDescent="0.4">
      <c r="A12" s="24">
        <v>10</v>
      </c>
      <c r="B12" s="12" t="s">
        <v>137</v>
      </c>
      <c r="C12" s="10">
        <v>0</v>
      </c>
      <c r="D12" s="10">
        <v>0</v>
      </c>
      <c r="E12" s="11">
        <f t="shared" si="0"/>
        <v>0</v>
      </c>
      <c r="K12" s="15"/>
      <c r="L12" s="14"/>
      <c r="M12" s="14"/>
      <c r="N12" s="14"/>
      <c r="O12" s="14"/>
      <c r="P12" s="14"/>
      <c r="Q12" s="14"/>
      <c r="R12" s="14"/>
      <c r="S12" s="14"/>
      <c r="T12" s="14"/>
    </row>
    <row r="13" spans="1:37" ht="32.25" customHeight="1" x14ac:dyDescent="0.4">
      <c r="A13" s="24">
        <v>3</v>
      </c>
      <c r="B13" s="12" t="s">
        <v>155</v>
      </c>
      <c r="C13" s="10">
        <v>40000</v>
      </c>
      <c r="D13" s="10">
        <v>23000</v>
      </c>
      <c r="E13" s="11">
        <f t="shared" si="0"/>
        <v>-42.500000000000007</v>
      </c>
      <c r="K13" s="15"/>
      <c r="L13" s="14"/>
      <c r="M13" s="14"/>
      <c r="N13" s="14"/>
      <c r="O13" s="14"/>
      <c r="P13" s="14"/>
      <c r="Q13" s="14"/>
      <c r="R13" s="14"/>
      <c r="S13" s="14"/>
      <c r="T13" s="14"/>
    </row>
    <row r="14" spans="1:37" ht="32.25" customHeight="1" x14ac:dyDescent="0.4">
      <c r="A14" s="24">
        <v>1</v>
      </c>
      <c r="B14" s="12" t="s">
        <v>138</v>
      </c>
      <c r="C14" s="10">
        <v>6000</v>
      </c>
      <c r="D14" s="10">
        <v>10000</v>
      </c>
      <c r="E14" s="11">
        <f t="shared" si="0"/>
        <v>66.666666666666686</v>
      </c>
      <c r="K14" s="15"/>
      <c r="L14" s="14"/>
      <c r="M14" s="14"/>
      <c r="N14" s="14"/>
      <c r="O14" s="14"/>
      <c r="P14" s="14"/>
      <c r="Q14" s="14"/>
      <c r="R14" s="14"/>
      <c r="S14" s="14"/>
      <c r="T14" s="14"/>
    </row>
    <row r="15" spans="1:37" ht="32.25" customHeight="1" x14ac:dyDescent="0.4">
      <c r="A15" s="24">
        <v>1</v>
      </c>
      <c r="B15" s="12" t="s">
        <v>139</v>
      </c>
      <c r="C15" s="10">
        <v>14000</v>
      </c>
      <c r="D15" s="10">
        <v>0</v>
      </c>
      <c r="E15" s="11">
        <f t="shared" si="0"/>
        <v>-100</v>
      </c>
      <c r="K15" s="15"/>
      <c r="L15" s="14"/>
      <c r="M15" s="14"/>
      <c r="N15" s="14"/>
      <c r="O15" s="14"/>
      <c r="P15" s="14"/>
      <c r="Q15" s="14"/>
      <c r="R15" s="14"/>
      <c r="S15" s="14"/>
      <c r="T15" s="14"/>
    </row>
    <row r="16" spans="1:37" ht="32.25" customHeight="1" x14ac:dyDescent="0.4">
      <c r="A16" s="24">
        <v>5</v>
      </c>
      <c r="B16" s="12" t="s">
        <v>140</v>
      </c>
      <c r="C16" s="10">
        <v>25000</v>
      </c>
      <c r="D16" s="10">
        <v>25000</v>
      </c>
      <c r="E16" s="11">
        <f t="shared" si="0"/>
        <v>0</v>
      </c>
      <c r="K16" s="15"/>
      <c r="L16" s="14"/>
      <c r="M16" s="14"/>
      <c r="N16" s="14"/>
      <c r="O16" s="14"/>
      <c r="P16" s="14"/>
      <c r="Q16" s="14"/>
      <c r="R16" s="14"/>
      <c r="S16" s="14"/>
      <c r="T16" s="14"/>
    </row>
    <row r="17" spans="1:20" ht="32.25" customHeight="1" x14ac:dyDescent="0.4">
      <c r="A17" s="24">
        <v>6</v>
      </c>
      <c r="B17" s="12" t="s">
        <v>141</v>
      </c>
      <c r="C17" s="10">
        <v>0</v>
      </c>
      <c r="D17" s="10">
        <v>4000</v>
      </c>
      <c r="E17" s="11">
        <f t="shared" si="0"/>
        <v>0</v>
      </c>
      <c r="K17" s="15"/>
      <c r="L17" s="14"/>
      <c r="M17" s="14"/>
      <c r="N17" s="14"/>
      <c r="O17" s="14"/>
      <c r="P17" s="14"/>
      <c r="Q17" s="14"/>
      <c r="R17" s="14"/>
      <c r="S17" s="14"/>
      <c r="T17" s="14"/>
    </row>
    <row r="18" spans="1:20" ht="32.25" customHeight="1" x14ac:dyDescent="0.4">
      <c r="A18" s="24">
        <v>78</v>
      </c>
      <c r="B18" s="12" t="s">
        <v>142</v>
      </c>
      <c r="C18" s="10">
        <v>0</v>
      </c>
      <c r="D18" s="10">
        <v>0</v>
      </c>
      <c r="E18" s="11">
        <f t="shared" si="0"/>
        <v>0</v>
      </c>
      <c r="K18" s="15"/>
      <c r="L18" s="14"/>
      <c r="M18" s="14"/>
      <c r="N18" s="14"/>
      <c r="O18" s="14"/>
      <c r="P18" s="14"/>
      <c r="Q18" s="14"/>
      <c r="R18" s="14"/>
      <c r="S18" s="14"/>
      <c r="T18" s="14"/>
    </row>
    <row r="19" spans="1:20" ht="32.25" customHeight="1" x14ac:dyDescent="0.4">
      <c r="A19" s="24">
        <v>500</v>
      </c>
      <c r="B19" s="12" t="s">
        <v>143</v>
      </c>
      <c r="C19" s="10">
        <v>0</v>
      </c>
      <c r="D19" s="10">
        <v>0</v>
      </c>
      <c r="E19" s="11">
        <f t="shared" ref="E19" si="1">IFERROR(D19/C19*100-100,)</f>
        <v>0</v>
      </c>
      <c r="K19" s="15"/>
      <c r="L19" s="14"/>
      <c r="M19" s="14"/>
      <c r="N19" s="14"/>
      <c r="O19" s="14"/>
      <c r="P19" s="14"/>
      <c r="Q19" s="14"/>
      <c r="R19" s="14"/>
      <c r="S19" s="14"/>
      <c r="T19" s="14"/>
    </row>
    <row r="20" spans="1:20" ht="32.25" customHeight="1" x14ac:dyDescent="0.4">
      <c r="A20" s="24">
        <v>1</v>
      </c>
      <c r="B20" s="12" t="s">
        <v>156</v>
      </c>
      <c r="C20" s="10">
        <v>0</v>
      </c>
      <c r="D20" s="10">
        <v>190000</v>
      </c>
      <c r="E20" s="11">
        <f t="shared" si="0"/>
        <v>0</v>
      </c>
      <c r="K20" s="15"/>
      <c r="L20" s="14"/>
      <c r="M20" s="14"/>
      <c r="N20" s="14"/>
      <c r="O20" s="14"/>
      <c r="P20" s="14"/>
      <c r="Q20" s="14"/>
      <c r="R20" s="14"/>
      <c r="S20" s="14"/>
      <c r="T20" s="14"/>
    </row>
    <row r="21" spans="1:20" s="8" customFormat="1" x14ac:dyDescent="0.25">
      <c r="A21" s="131" t="s">
        <v>2</v>
      </c>
      <c r="B21" s="131"/>
      <c r="C21" s="22">
        <f>SUM(C9:C20)</f>
        <v>665000</v>
      </c>
      <c r="D21" s="22">
        <f>SUM(D9:D20)</f>
        <v>989000</v>
      </c>
      <c r="E21" s="23">
        <f>IFERROR(D21/C21*100-100,)</f>
        <v>48.721804511278179</v>
      </c>
      <c r="F21" s="9"/>
    </row>
    <row r="22" spans="1:20" x14ac:dyDescent="0.4">
      <c r="A22" s="129"/>
      <c r="B22" s="129"/>
      <c r="C22" s="129"/>
      <c r="D22" s="129"/>
      <c r="E22" s="129"/>
    </row>
    <row r="23" spans="1:20" x14ac:dyDescent="0.4">
      <c r="A23" s="127" t="s">
        <v>1</v>
      </c>
      <c r="B23" s="128"/>
      <c r="C23" s="128"/>
      <c r="D23" s="128"/>
      <c r="E23" s="128"/>
      <c r="G23" s="7"/>
    </row>
    <row r="24" spans="1:20" x14ac:dyDescent="0.4">
      <c r="A24" s="132"/>
      <c r="B24" s="133"/>
      <c r="C24" s="133"/>
      <c r="D24" s="133"/>
      <c r="E24" s="133"/>
    </row>
    <row r="25" spans="1:20" x14ac:dyDescent="0.4">
      <c r="A25" s="6"/>
      <c r="B25" s="6"/>
      <c r="C25" s="6"/>
      <c r="D25" s="6"/>
      <c r="E25" s="6"/>
    </row>
    <row r="26" spans="1:20" x14ac:dyDescent="0.4">
      <c r="A26" s="127" t="s">
        <v>0</v>
      </c>
      <c r="B26" s="128"/>
      <c r="C26" s="128"/>
      <c r="D26" s="128"/>
      <c r="E26" s="128"/>
      <c r="F26" s="5"/>
      <c r="G26" s="4"/>
      <c r="H26" s="4"/>
      <c r="I26" s="3"/>
    </row>
    <row r="27" spans="1:20" ht="129" customHeight="1" x14ac:dyDescent="0.4">
      <c r="A27" s="130" t="s">
        <v>18</v>
      </c>
      <c r="B27" s="130"/>
      <c r="C27" s="130"/>
      <c r="D27" s="130"/>
      <c r="E27" s="130"/>
    </row>
    <row r="28" spans="1:20" ht="181.5" customHeight="1" x14ac:dyDescent="0.4">
      <c r="A28" s="130"/>
      <c r="B28" s="130"/>
      <c r="C28" s="130"/>
      <c r="D28" s="130"/>
      <c r="E28" s="130"/>
    </row>
    <row r="29" spans="1:20" x14ac:dyDescent="0.4"/>
    <row r="30" spans="1:20" x14ac:dyDescent="0.4"/>
    <row r="31" spans="1:20" x14ac:dyDescent="0.4"/>
    <row r="32" spans="1:20" x14ac:dyDescent="0.4"/>
    <row r="33" x14ac:dyDescent="0.4"/>
  </sheetData>
  <mergeCells count="17">
    <mergeCell ref="A22:E22"/>
    <mergeCell ref="A23:E23"/>
    <mergeCell ref="A24:E24"/>
    <mergeCell ref="A26:E26"/>
    <mergeCell ref="A27:E28"/>
    <mergeCell ref="A21:B21"/>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F08B6624-686D-4499-BF13-60332F1C1A70}">
      <formula1>$AK$8:$AK$9</formula1>
    </dataValidation>
  </dataValidations>
  <pageMargins left="0.511811024" right="0.511811024" top="0.78740157499999996" bottom="0.78740157499999996" header="0.31496062000000002" footer="0.31496062000000002"/>
  <pageSetup paperSize="9" scale="6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C2B6-CCD6-437A-B764-CF9295B8B085}">
  <dimension ref="A1:AQ105"/>
  <sheetViews>
    <sheetView view="pageBreakPreview" topLeftCell="B1" zoomScale="60" zoomScaleNormal="100" workbookViewId="0">
      <selection activeCell="AB36" sqref="AB36"/>
    </sheetView>
  </sheetViews>
  <sheetFormatPr defaultColWidth="37.28515625" defaultRowHeight="26.25" x14ac:dyDescent="0.4"/>
  <cols>
    <col min="1" max="1" width="37.28515625" style="38"/>
    <col min="2" max="2" width="8.7109375" style="38" customWidth="1"/>
    <col min="3" max="3" width="37.28515625" style="38"/>
    <col min="4" max="4" width="61.5703125" style="73" customWidth="1"/>
    <col min="5" max="5" width="37.28515625" style="38"/>
    <col min="6" max="6" width="31.7109375" style="38" customWidth="1"/>
    <col min="7" max="8" width="37.28515625" style="38"/>
    <col min="9" max="9" width="21.85546875" style="38" bestFit="1" customWidth="1"/>
    <col min="10" max="10" width="19" style="38" bestFit="1" customWidth="1"/>
    <col min="11" max="11" width="20" style="38" bestFit="1" customWidth="1"/>
    <col min="12" max="12" width="39.7109375" style="38" hidden="1" customWidth="1"/>
    <col min="13" max="13" width="8.7109375" style="38" hidden="1" customWidth="1"/>
    <col min="14" max="14" width="53.140625" style="38" hidden="1" customWidth="1"/>
    <col min="15" max="15" width="140.7109375" style="38" hidden="1" customWidth="1"/>
    <col min="16" max="16" width="74.5703125" style="38" hidden="1" customWidth="1"/>
    <col min="17" max="17" width="44" style="38" hidden="1" customWidth="1"/>
    <col min="18" max="18" width="56.28515625" style="38" hidden="1" customWidth="1"/>
    <col min="19" max="19" width="25.28515625" style="38" hidden="1" customWidth="1"/>
    <col min="20" max="20" width="26" style="43" hidden="1" customWidth="1"/>
    <col min="21" max="24" width="0" style="43" hidden="1" customWidth="1"/>
    <col min="25" max="25" width="0" style="40" hidden="1" customWidth="1"/>
    <col min="26" max="26" width="12.28515625" style="40" hidden="1" customWidth="1"/>
    <col min="27" max="27" width="0" style="40" hidden="1" customWidth="1"/>
    <col min="28" max="16384" width="37.28515625" style="41"/>
  </cols>
  <sheetData>
    <row r="1" spans="1:43" ht="51.75" customHeight="1" x14ac:dyDescent="0.4">
      <c r="A1" s="111" t="s">
        <v>160</v>
      </c>
      <c r="B1" s="111"/>
      <c r="C1" s="111"/>
      <c r="D1" s="111"/>
      <c r="E1" s="111"/>
      <c r="F1" s="112"/>
      <c r="G1" s="112"/>
      <c r="H1" s="112"/>
      <c r="I1" s="112"/>
      <c r="J1" s="111"/>
      <c r="K1" s="111"/>
      <c r="T1" s="39"/>
      <c r="U1" s="39"/>
      <c r="V1" s="39"/>
      <c r="W1" s="39"/>
      <c r="X1" s="39"/>
    </row>
    <row r="2" spans="1:43" s="44" customFormat="1" x14ac:dyDescent="0.25">
      <c r="A2" s="113" t="e">
        <f>#REF!</f>
        <v>#REF!</v>
      </c>
      <c r="B2" s="113"/>
      <c r="C2" s="113"/>
      <c r="D2" s="113"/>
      <c r="E2" s="113"/>
      <c r="F2" s="113"/>
      <c r="G2" s="113"/>
      <c r="H2" s="113"/>
      <c r="I2" s="113"/>
      <c r="J2" s="113"/>
      <c r="K2" s="113"/>
      <c r="L2" s="42"/>
      <c r="M2" s="42"/>
      <c r="N2" s="42"/>
      <c r="O2" s="42"/>
      <c r="P2" s="42"/>
      <c r="Q2" s="42"/>
      <c r="R2" s="42"/>
      <c r="S2" s="42"/>
      <c r="T2" s="43"/>
      <c r="U2" s="43"/>
      <c r="V2" s="43"/>
      <c r="W2" s="43"/>
      <c r="X2" s="43"/>
      <c r="Y2" s="40"/>
      <c r="Z2" s="40"/>
      <c r="AA2" s="40"/>
    </row>
    <row r="3" spans="1:43" s="44" customFormat="1" x14ac:dyDescent="0.35">
      <c r="A3" s="113" t="s">
        <v>161</v>
      </c>
      <c r="B3" s="113"/>
      <c r="C3" s="113"/>
      <c r="D3" s="113"/>
      <c r="E3" s="113"/>
      <c r="F3" s="113"/>
      <c r="G3" s="113"/>
      <c r="H3" s="113"/>
      <c r="I3" s="113"/>
      <c r="J3" s="113"/>
      <c r="K3" s="113"/>
      <c r="L3" s="42"/>
      <c r="M3" s="42"/>
      <c r="N3" s="42"/>
      <c r="O3" s="42"/>
      <c r="P3" s="42"/>
      <c r="Q3" s="42"/>
      <c r="R3" s="42"/>
      <c r="S3" s="42"/>
      <c r="T3" s="45"/>
      <c r="U3" s="45"/>
      <c r="V3" s="45"/>
      <c r="W3" s="45"/>
      <c r="X3" s="45"/>
      <c r="Y3" s="40"/>
      <c r="Z3" s="40"/>
      <c r="AA3" s="40"/>
    </row>
    <row r="4" spans="1:43" s="49" customFormat="1" x14ac:dyDescent="0.4">
      <c r="A4" s="46"/>
      <c r="B4" s="46"/>
      <c r="C4" s="46"/>
      <c r="D4" s="47"/>
      <c r="E4" s="46"/>
      <c r="F4" s="46"/>
      <c r="G4" s="46"/>
      <c r="H4" s="46"/>
      <c r="I4" s="46"/>
      <c r="J4" s="46"/>
      <c r="K4" s="46"/>
      <c r="L4" s="48"/>
      <c r="M4" s="48"/>
      <c r="N4" s="48"/>
      <c r="O4" s="48"/>
      <c r="P4" s="48"/>
      <c r="Q4" s="48"/>
      <c r="R4" s="48"/>
      <c r="S4" s="48"/>
      <c r="T4" s="43"/>
      <c r="U4" s="43"/>
      <c r="V4" s="43"/>
      <c r="W4" s="43"/>
      <c r="X4" s="43"/>
      <c r="Y4" s="40"/>
      <c r="Z4" s="40"/>
      <c r="AA4" s="40"/>
    </row>
    <row r="5" spans="1:43" s="44" customFormat="1" x14ac:dyDescent="0.25">
      <c r="A5" s="114" t="s">
        <v>162</v>
      </c>
      <c r="B5" s="114"/>
      <c r="C5" s="114"/>
      <c r="D5" s="114"/>
      <c r="E5" s="114"/>
      <c r="F5" s="114"/>
      <c r="G5" s="114"/>
      <c r="H5" s="114"/>
      <c r="I5" s="114"/>
      <c r="J5" s="114"/>
      <c r="K5" s="114"/>
      <c r="L5" s="42"/>
      <c r="M5" s="42"/>
      <c r="N5" s="42"/>
      <c r="O5" s="42"/>
      <c r="P5" s="42"/>
      <c r="Q5" s="42"/>
      <c r="R5" s="42"/>
      <c r="S5" s="42"/>
      <c r="T5" s="50"/>
      <c r="U5" s="50"/>
      <c r="V5" s="50"/>
      <c r="W5" s="50"/>
      <c r="X5" s="50"/>
      <c r="Y5" s="40"/>
      <c r="Z5" s="40"/>
      <c r="AA5" s="40"/>
    </row>
    <row r="6" spans="1:43" s="44" customFormat="1" ht="26.25" customHeight="1" x14ac:dyDescent="0.25">
      <c r="A6" s="115" t="s">
        <v>163</v>
      </c>
      <c r="B6" s="108" t="s">
        <v>164</v>
      </c>
      <c r="C6" s="108" t="s">
        <v>165</v>
      </c>
      <c r="D6" s="108" t="s">
        <v>166</v>
      </c>
      <c r="E6" s="108" t="s">
        <v>13</v>
      </c>
      <c r="F6" s="108" t="s">
        <v>167</v>
      </c>
      <c r="G6" s="107" t="s">
        <v>168</v>
      </c>
      <c r="H6" s="108" t="s">
        <v>169</v>
      </c>
      <c r="I6" s="107" t="s">
        <v>170</v>
      </c>
      <c r="J6" s="109" t="s">
        <v>171</v>
      </c>
      <c r="K6" s="109"/>
      <c r="L6" s="106" t="s">
        <v>163</v>
      </c>
      <c r="M6" s="100" t="s">
        <v>164</v>
      </c>
      <c r="N6" s="100" t="s">
        <v>165</v>
      </c>
      <c r="O6" s="102" t="s">
        <v>166</v>
      </c>
      <c r="P6" s="100" t="s">
        <v>13</v>
      </c>
      <c r="Q6" s="100" t="s">
        <v>172</v>
      </c>
      <c r="R6" s="104" t="s">
        <v>168</v>
      </c>
      <c r="S6" s="105" t="s">
        <v>173</v>
      </c>
      <c r="T6" s="90"/>
      <c r="U6" s="90"/>
      <c r="V6" s="90"/>
      <c r="W6" s="90"/>
      <c r="X6" s="90"/>
      <c r="Y6" s="90"/>
      <c r="Z6" s="90"/>
      <c r="AA6" s="90"/>
    </row>
    <row r="7" spans="1:43" s="44" customFormat="1" ht="48.75" customHeight="1" x14ac:dyDescent="0.25">
      <c r="A7" s="116"/>
      <c r="B7" s="109"/>
      <c r="C7" s="109"/>
      <c r="D7" s="109"/>
      <c r="E7" s="109"/>
      <c r="F7" s="109"/>
      <c r="G7" s="108"/>
      <c r="H7" s="109"/>
      <c r="I7" s="108"/>
      <c r="J7" s="51" t="s">
        <v>174</v>
      </c>
      <c r="K7" s="51" t="s">
        <v>175</v>
      </c>
      <c r="L7" s="110"/>
      <c r="M7" s="101"/>
      <c r="N7" s="101"/>
      <c r="O7" s="103"/>
      <c r="P7" s="101"/>
      <c r="Q7" s="101"/>
      <c r="R7" s="100"/>
      <c r="S7" s="106"/>
      <c r="T7" s="90"/>
      <c r="U7" s="90"/>
      <c r="V7" s="90"/>
      <c r="W7" s="90"/>
      <c r="X7" s="90"/>
      <c r="Y7" s="90"/>
      <c r="Z7" s="90"/>
      <c r="AA7" s="90"/>
      <c r="AQ7" s="42"/>
    </row>
    <row r="8" spans="1:43" s="44" customFormat="1" ht="78.75" x14ac:dyDescent="0.25">
      <c r="A8" s="52" t="s">
        <v>176</v>
      </c>
      <c r="B8" s="24" t="s">
        <v>177</v>
      </c>
      <c r="C8" s="24" t="s">
        <v>178</v>
      </c>
      <c r="D8" s="30" t="s">
        <v>179</v>
      </c>
      <c r="E8" s="12" t="s">
        <v>127</v>
      </c>
      <c r="F8" s="12"/>
      <c r="G8" s="24" t="s">
        <v>180</v>
      </c>
      <c r="H8" s="10">
        <v>96500</v>
      </c>
      <c r="I8" s="10">
        <v>120000</v>
      </c>
      <c r="J8" s="53">
        <f>I8-H8</f>
        <v>23500</v>
      </c>
      <c r="K8" s="54">
        <f>IFERROR(J8/H8*100,)</f>
        <v>24.352331606217618</v>
      </c>
      <c r="L8" s="52" t="s">
        <v>176</v>
      </c>
      <c r="M8" s="24" t="s">
        <v>177</v>
      </c>
      <c r="N8" s="24" t="s">
        <v>178</v>
      </c>
      <c r="O8" s="12" t="s">
        <v>179</v>
      </c>
      <c r="P8" s="24" t="s">
        <v>127</v>
      </c>
      <c r="Q8" s="12"/>
      <c r="R8" s="24" t="s">
        <v>180</v>
      </c>
      <c r="S8" s="55">
        <v>96500</v>
      </c>
      <c r="T8" s="40" t="b">
        <f t="shared" ref="T8:AA10" si="0">A8=L8</f>
        <v>1</v>
      </c>
      <c r="U8" s="40" t="b">
        <f t="shared" si="0"/>
        <v>1</v>
      </c>
      <c r="V8" s="40" t="b">
        <f t="shared" si="0"/>
        <v>1</v>
      </c>
      <c r="W8" s="40" t="b">
        <f t="shared" si="0"/>
        <v>1</v>
      </c>
      <c r="X8" s="40" t="b">
        <f t="shared" si="0"/>
        <v>1</v>
      </c>
      <c r="Y8" s="40" t="b">
        <f t="shared" si="0"/>
        <v>1</v>
      </c>
      <c r="Z8" s="40" t="b">
        <f t="shared" si="0"/>
        <v>1</v>
      </c>
      <c r="AA8" s="40" t="b">
        <f t="shared" si="0"/>
        <v>1</v>
      </c>
    </row>
    <row r="9" spans="1:43" s="44" customFormat="1" ht="63" x14ac:dyDescent="0.25">
      <c r="A9" s="52" t="s">
        <v>176</v>
      </c>
      <c r="B9" s="24" t="s">
        <v>181</v>
      </c>
      <c r="C9" s="24" t="s">
        <v>23</v>
      </c>
      <c r="D9" s="30" t="s">
        <v>182</v>
      </c>
      <c r="E9" s="12" t="s">
        <v>24</v>
      </c>
      <c r="F9" s="12"/>
      <c r="G9" s="24" t="s">
        <v>183</v>
      </c>
      <c r="H9" s="10">
        <v>75000</v>
      </c>
      <c r="I9" s="10">
        <v>30000</v>
      </c>
      <c r="J9" s="53">
        <f t="shared" ref="J9:J28" si="1">I9-H9</f>
        <v>-45000</v>
      </c>
      <c r="K9" s="54">
        <f t="shared" ref="K9:K29" si="2">IFERROR(J9/H9*100,)</f>
        <v>-60</v>
      </c>
      <c r="L9" s="52" t="s">
        <v>176</v>
      </c>
      <c r="M9" s="24" t="s">
        <v>181</v>
      </c>
      <c r="N9" s="24" t="s">
        <v>23</v>
      </c>
      <c r="O9" s="12" t="s">
        <v>182</v>
      </c>
      <c r="P9" s="56" t="s">
        <v>24</v>
      </c>
      <c r="Q9" s="12"/>
      <c r="R9" s="24" t="s">
        <v>183</v>
      </c>
      <c r="S9" s="55">
        <v>75000</v>
      </c>
      <c r="T9" s="40" t="b">
        <f t="shared" si="0"/>
        <v>1</v>
      </c>
      <c r="U9" s="40" t="b">
        <f t="shared" si="0"/>
        <v>1</v>
      </c>
      <c r="V9" s="40" t="b">
        <f t="shared" si="0"/>
        <v>1</v>
      </c>
      <c r="W9" s="40" t="b">
        <f t="shared" si="0"/>
        <v>1</v>
      </c>
      <c r="X9" s="40" t="b">
        <f t="shared" si="0"/>
        <v>1</v>
      </c>
      <c r="Y9" s="40" t="b">
        <f t="shared" si="0"/>
        <v>1</v>
      </c>
      <c r="Z9" s="40" t="b">
        <f t="shared" si="0"/>
        <v>1</v>
      </c>
      <c r="AA9" s="40" t="b">
        <f t="shared" si="0"/>
        <v>1</v>
      </c>
    </row>
    <row r="10" spans="1:43" s="44" customFormat="1" ht="94.5" x14ac:dyDescent="0.25">
      <c r="A10" s="52" t="s">
        <v>176</v>
      </c>
      <c r="B10" s="24" t="s">
        <v>177</v>
      </c>
      <c r="C10" s="24" t="s">
        <v>184</v>
      </c>
      <c r="D10" s="30" t="s">
        <v>185</v>
      </c>
      <c r="E10" s="12" t="s">
        <v>186</v>
      </c>
      <c r="F10" s="12"/>
      <c r="G10" s="24" t="s">
        <v>187</v>
      </c>
      <c r="H10" s="10">
        <v>16000</v>
      </c>
      <c r="I10" s="10">
        <v>8000</v>
      </c>
      <c r="J10" s="53">
        <f t="shared" si="1"/>
        <v>-8000</v>
      </c>
      <c r="K10" s="54">
        <f t="shared" si="2"/>
        <v>-50</v>
      </c>
      <c r="L10" s="52" t="s">
        <v>176</v>
      </c>
      <c r="M10" s="24" t="s">
        <v>177</v>
      </c>
      <c r="N10" s="24" t="s">
        <v>184</v>
      </c>
      <c r="O10" s="12" t="s">
        <v>185</v>
      </c>
      <c r="P10" s="24" t="s">
        <v>186</v>
      </c>
      <c r="Q10" s="12"/>
      <c r="R10" s="24" t="s">
        <v>187</v>
      </c>
      <c r="S10" s="55">
        <v>16000</v>
      </c>
      <c r="T10" s="40" t="b">
        <f t="shared" si="0"/>
        <v>1</v>
      </c>
      <c r="U10" s="40" t="b">
        <f t="shared" si="0"/>
        <v>1</v>
      </c>
      <c r="V10" s="40" t="b">
        <f t="shared" si="0"/>
        <v>1</v>
      </c>
      <c r="W10" s="40" t="b">
        <f t="shared" si="0"/>
        <v>1</v>
      </c>
      <c r="X10" s="40" t="b">
        <f t="shared" si="0"/>
        <v>1</v>
      </c>
      <c r="Y10" s="40" t="b">
        <f t="shared" si="0"/>
        <v>1</v>
      </c>
      <c r="Z10" s="40" t="b">
        <f t="shared" si="0"/>
        <v>1</v>
      </c>
      <c r="AA10" s="40" t="b">
        <f t="shared" si="0"/>
        <v>1</v>
      </c>
    </row>
    <row r="11" spans="1:43" s="44" customFormat="1" ht="69" customHeight="1" x14ac:dyDescent="0.25">
      <c r="A11" s="52" t="s">
        <v>176</v>
      </c>
      <c r="B11" s="24" t="s">
        <v>181</v>
      </c>
      <c r="C11" s="24" t="s">
        <v>188</v>
      </c>
      <c r="D11" s="30" t="s">
        <v>189</v>
      </c>
      <c r="E11" s="12" t="s">
        <v>186</v>
      </c>
      <c r="F11" s="12"/>
      <c r="G11" s="24" t="s">
        <v>190</v>
      </c>
      <c r="H11" s="10">
        <v>0</v>
      </c>
      <c r="I11" s="10">
        <v>8000</v>
      </c>
      <c r="J11" s="53">
        <f t="shared" si="1"/>
        <v>8000</v>
      </c>
      <c r="K11" s="54">
        <f t="shared" si="2"/>
        <v>0</v>
      </c>
    </row>
    <row r="12" spans="1:43" s="44" customFormat="1" ht="126" x14ac:dyDescent="0.25">
      <c r="A12" s="57" t="s">
        <v>176</v>
      </c>
      <c r="B12" s="24" t="s">
        <v>191</v>
      </c>
      <c r="C12" s="56" t="s">
        <v>192</v>
      </c>
      <c r="D12" s="30" t="s">
        <v>193</v>
      </c>
      <c r="E12" s="12" t="s">
        <v>45</v>
      </c>
      <c r="F12" s="12" t="s">
        <v>194</v>
      </c>
      <c r="G12" s="24" t="s">
        <v>195</v>
      </c>
      <c r="H12" s="10">
        <v>160000</v>
      </c>
      <c r="I12" s="10">
        <v>160000</v>
      </c>
      <c r="J12" s="53">
        <f t="shared" si="1"/>
        <v>0</v>
      </c>
      <c r="K12" s="54">
        <f t="shared" si="2"/>
        <v>0</v>
      </c>
      <c r="L12" s="52" t="s">
        <v>46</v>
      </c>
      <c r="M12" s="24" t="s">
        <v>191</v>
      </c>
      <c r="N12" s="24" t="s">
        <v>196</v>
      </c>
      <c r="O12" s="12" t="s">
        <v>193</v>
      </c>
      <c r="P12" s="24" t="s">
        <v>45</v>
      </c>
      <c r="Q12" s="12" t="s">
        <v>194</v>
      </c>
      <c r="R12" s="24" t="s">
        <v>197</v>
      </c>
      <c r="S12" s="55">
        <v>160000</v>
      </c>
      <c r="T12" s="58" t="b">
        <f t="shared" ref="T12:AA26" si="3">A12=L12</f>
        <v>0</v>
      </c>
      <c r="U12" s="58" t="b">
        <f t="shared" si="3"/>
        <v>1</v>
      </c>
      <c r="V12" s="58" t="b">
        <f t="shared" si="3"/>
        <v>0</v>
      </c>
      <c r="W12" s="58" t="b">
        <f t="shared" si="3"/>
        <v>1</v>
      </c>
      <c r="X12" s="58" t="b">
        <f t="shared" si="3"/>
        <v>1</v>
      </c>
      <c r="Y12" s="58" t="b">
        <f t="shared" si="3"/>
        <v>1</v>
      </c>
      <c r="Z12" s="58" t="b">
        <f t="shared" si="3"/>
        <v>0</v>
      </c>
      <c r="AA12" s="58" t="b">
        <f t="shared" si="3"/>
        <v>1</v>
      </c>
      <c r="AB12" s="59"/>
      <c r="AC12" s="59"/>
    </row>
    <row r="13" spans="1:43" s="44" customFormat="1" ht="99.75" customHeight="1" x14ac:dyDescent="0.25">
      <c r="A13" s="57" t="s">
        <v>117</v>
      </c>
      <c r="B13" s="24" t="s">
        <v>181</v>
      </c>
      <c r="C13" s="24" t="s">
        <v>37</v>
      </c>
      <c r="D13" s="30" t="s">
        <v>198</v>
      </c>
      <c r="E13" s="12" t="s">
        <v>24</v>
      </c>
      <c r="F13" s="12"/>
      <c r="G13" s="24" t="s">
        <v>199</v>
      </c>
      <c r="H13" s="10">
        <v>205000</v>
      </c>
      <c r="I13" s="10">
        <v>300000</v>
      </c>
      <c r="J13" s="53">
        <f t="shared" si="1"/>
        <v>95000</v>
      </c>
      <c r="K13" s="54">
        <f t="shared" si="2"/>
        <v>46.341463414634148</v>
      </c>
      <c r="L13" s="52" t="s">
        <v>200</v>
      </c>
      <c r="M13" s="24" t="s">
        <v>181</v>
      </c>
      <c r="N13" s="24" t="s">
        <v>37</v>
      </c>
      <c r="O13" s="12" t="s">
        <v>201</v>
      </c>
      <c r="P13" s="56" t="s">
        <v>24</v>
      </c>
      <c r="Q13" s="24"/>
      <c r="R13" s="24" t="s">
        <v>199</v>
      </c>
      <c r="S13" s="55">
        <v>205000</v>
      </c>
      <c r="T13" s="40" t="b">
        <f t="shared" si="3"/>
        <v>0</v>
      </c>
      <c r="U13" s="40" t="b">
        <f t="shared" si="3"/>
        <v>1</v>
      </c>
      <c r="V13" s="40" t="b">
        <f t="shared" si="3"/>
        <v>1</v>
      </c>
      <c r="W13" s="40" t="b">
        <f t="shared" si="3"/>
        <v>0</v>
      </c>
      <c r="X13" s="40" t="b">
        <f t="shared" si="3"/>
        <v>1</v>
      </c>
      <c r="Y13" s="40" t="b">
        <f t="shared" si="3"/>
        <v>1</v>
      </c>
      <c r="Z13" s="40" t="b">
        <f t="shared" si="3"/>
        <v>1</v>
      </c>
      <c r="AA13" s="40" t="b">
        <f t="shared" si="3"/>
        <v>1</v>
      </c>
    </row>
    <row r="14" spans="1:43" s="44" customFormat="1" ht="63" x14ac:dyDescent="0.25">
      <c r="A14" s="57" t="s">
        <v>117</v>
      </c>
      <c r="B14" s="24" t="s">
        <v>177</v>
      </c>
      <c r="C14" s="24" t="s">
        <v>202</v>
      </c>
      <c r="D14" s="30" t="s">
        <v>203</v>
      </c>
      <c r="E14" s="12" t="s">
        <v>24</v>
      </c>
      <c r="F14" s="12"/>
      <c r="G14" s="24" t="s">
        <v>204</v>
      </c>
      <c r="H14" s="10">
        <v>1790429.42</v>
      </c>
      <c r="I14" s="10">
        <v>1815500</v>
      </c>
      <c r="J14" s="53">
        <f t="shared" si="1"/>
        <v>25070.580000000075</v>
      </c>
      <c r="K14" s="54">
        <f t="shared" si="2"/>
        <v>1.4002551410264514</v>
      </c>
      <c r="L14" s="52" t="s">
        <v>200</v>
      </c>
      <c r="M14" s="24" t="s">
        <v>177</v>
      </c>
      <c r="N14" s="24" t="s">
        <v>202</v>
      </c>
      <c r="O14" s="12" t="s">
        <v>205</v>
      </c>
      <c r="P14" s="56" t="s">
        <v>24</v>
      </c>
      <c r="Q14" s="24"/>
      <c r="R14" s="24" t="s">
        <v>206</v>
      </c>
      <c r="S14" s="55">
        <v>1790429.4200000002</v>
      </c>
      <c r="T14" s="40" t="b">
        <f t="shared" si="3"/>
        <v>0</v>
      </c>
      <c r="U14" s="40" t="b">
        <f t="shared" si="3"/>
        <v>1</v>
      </c>
      <c r="V14" s="40" t="b">
        <f t="shared" si="3"/>
        <v>1</v>
      </c>
      <c r="W14" s="40" t="b">
        <f t="shared" si="3"/>
        <v>0</v>
      </c>
      <c r="X14" s="40" t="b">
        <f t="shared" si="3"/>
        <v>1</v>
      </c>
      <c r="Y14" s="40" t="b">
        <f t="shared" si="3"/>
        <v>1</v>
      </c>
      <c r="Z14" s="40" t="b">
        <f t="shared" si="3"/>
        <v>0</v>
      </c>
      <c r="AA14" s="40" t="b">
        <f t="shared" si="3"/>
        <v>1</v>
      </c>
    </row>
    <row r="15" spans="1:43" s="44" customFormat="1" ht="65.25" customHeight="1" x14ac:dyDescent="0.25">
      <c r="A15" s="57" t="s">
        <v>111</v>
      </c>
      <c r="B15" s="24" t="s">
        <v>181</v>
      </c>
      <c r="C15" s="24" t="s">
        <v>88</v>
      </c>
      <c r="D15" s="30" t="s">
        <v>207</v>
      </c>
      <c r="E15" s="12" t="s">
        <v>89</v>
      </c>
      <c r="F15" s="12"/>
      <c r="G15" s="24" t="s">
        <v>208</v>
      </c>
      <c r="H15" s="10">
        <v>256980.91</v>
      </c>
      <c r="I15" s="10">
        <v>255000</v>
      </c>
      <c r="J15" s="53">
        <f>I15-H15</f>
        <v>-1980.9100000000035</v>
      </c>
      <c r="K15" s="54">
        <f>IFERROR(J15/H15*100,)</f>
        <v>-0.77083935923489544</v>
      </c>
      <c r="L15" s="52" t="s">
        <v>176</v>
      </c>
      <c r="M15" s="24" t="s">
        <v>181</v>
      </c>
      <c r="N15" s="24" t="s">
        <v>88</v>
      </c>
      <c r="O15" s="12" t="s">
        <v>207</v>
      </c>
      <c r="P15" s="56" t="s">
        <v>89</v>
      </c>
      <c r="Q15" s="12"/>
      <c r="R15" s="24" t="s">
        <v>208</v>
      </c>
      <c r="S15" s="55">
        <v>256980.91</v>
      </c>
      <c r="T15" s="40" t="b">
        <f t="shared" si="3"/>
        <v>0</v>
      </c>
      <c r="U15" s="40" t="b">
        <f t="shared" si="3"/>
        <v>1</v>
      </c>
      <c r="V15" s="40" t="b">
        <f t="shared" si="3"/>
        <v>1</v>
      </c>
      <c r="W15" s="40" t="b">
        <f t="shared" si="3"/>
        <v>1</v>
      </c>
      <c r="X15" s="40" t="b">
        <f t="shared" si="3"/>
        <v>1</v>
      </c>
      <c r="Y15" s="40" t="b">
        <f t="shared" si="3"/>
        <v>1</v>
      </c>
      <c r="Z15" s="40" t="b">
        <f t="shared" si="3"/>
        <v>1</v>
      </c>
      <c r="AA15" s="40" t="b">
        <f t="shared" si="3"/>
        <v>1</v>
      </c>
    </row>
    <row r="16" spans="1:43" s="44" customFormat="1" ht="63" x14ac:dyDescent="0.25">
      <c r="A16" s="57" t="s">
        <v>111</v>
      </c>
      <c r="B16" s="24" t="s">
        <v>177</v>
      </c>
      <c r="C16" s="56" t="s">
        <v>209</v>
      </c>
      <c r="D16" s="30" t="s">
        <v>210</v>
      </c>
      <c r="E16" s="12" t="s">
        <v>77</v>
      </c>
      <c r="F16" s="12"/>
      <c r="G16" s="24" t="s">
        <v>211</v>
      </c>
      <c r="H16" s="10">
        <v>355000</v>
      </c>
      <c r="I16" s="10">
        <v>494000</v>
      </c>
      <c r="J16" s="53">
        <f t="shared" si="1"/>
        <v>139000</v>
      </c>
      <c r="K16" s="54">
        <f t="shared" si="2"/>
        <v>39.154929577464785</v>
      </c>
      <c r="L16" s="52" t="s">
        <v>212</v>
      </c>
      <c r="M16" s="24" t="s">
        <v>177</v>
      </c>
      <c r="N16" s="24" t="s">
        <v>210</v>
      </c>
      <c r="O16" s="12" t="s">
        <v>213</v>
      </c>
      <c r="P16" s="24" t="s">
        <v>77</v>
      </c>
      <c r="Q16" s="24"/>
      <c r="R16" s="24" t="s">
        <v>211</v>
      </c>
      <c r="S16" s="55">
        <v>355000</v>
      </c>
      <c r="T16" s="40" t="b">
        <f t="shared" si="3"/>
        <v>0</v>
      </c>
      <c r="U16" s="40" t="b">
        <f t="shared" si="3"/>
        <v>1</v>
      </c>
      <c r="V16" s="40" t="b">
        <f t="shared" si="3"/>
        <v>0</v>
      </c>
      <c r="W16" s="40" t="b">
        <f t="shared" si="3"/>
        <v>0</v>
      </c>
      <c r="X16" s="40" t="b">
        <f t="shared" si="3"/>
        <v>1</v>
      </c>
      <c r="Y16" s="40" t="b">
        <f t="shared" si="3"/>
        <v>1</v>
      </c>
      <c r="Z16" s="40" t="b">
        <f t="shared" si="3"/>
        <v>1</v>
      </c>
      <c r="AA16" s="40" t="b">
        <f t="shared" si="3"/>
        <v>1</v>
      </c>
    </row>
    <row r="17" spans="1:27" s="44" customFormat="1" ht="63" x14ac:dyDescent="0.25">
      <c r="A17" s="57" t="s">
        <v>111</v>
      </c>
      <c r="B17" s="24" t="s">
        <v>177</v>
      </c>
      <c r="C17" s="24" t="s">
        <v>28</v>
      </c>
      <c r="D17" s="30" t="s">
        <v>214</v>
      </c>
      <c r="E17" s="12" t="s">
        <v>77</v>
      </c>
      <c r="F17" s="12"/>
      <c r="G17" s="24" t="s">
        <v>215</v>
      </c>
      <c r="H17" s="10">
        <v>31993.39</v>
      </c>
      <c r="I17" s="10">
        <v>37184.04</v>
      </c>
      <c r="J17" s="53">
        <f t="shared" si="1"/>
        <v>5190.6500000000015</v>
      </c>
      <c r="K17" s="54">
        <f t="shared" si="2"/>
        <v>16.224132547379323</v>
      </c>
      <c r="L17" s="52" t="s">
        <v>200</v>
      </c>
      <c r="M17" s="24" t="s">
        <v>177</v>
      </c>
      <c r="N17" s="24" t="s">
        <v>28</v>
      </c>
      <c r="O17" s="12" t="s">
        <v>214</v>
      </c>
      <c r="P17" s="24" t="s">
        <v>77</v>
      </c>
      <c r="Q17" s="60"/>
      <c r="R17" s="24" t="s">
        <v>215</v>
      </c>
      <c r="S17" s="55">
        <v>31993.39</v>
      </c>
      <c r="T17" s="40" t="b">
        <f t="shared" si="3"/>
        <v>0</v>
      </c>
      <c r="U17" s="40" t="b">
        <f t="shared" si="3"/>
        <v>1</v>
      </c>
      <c r="V17" s="40" t="b">
        <f t="shared" si="3"/>
        <v>1</v>
      </c>
      <c r="W17" s="40" t="b">
        <f t="shared" si="3"/>
        <v>1</v>
      </c>
      <c r="X17" s="40" t="b">
        <f t="shared" si="3"/>
        <v>1</v>
      </c>
      <c r="Y17" s="40" t="b">
        <f t="shared" si="3"/>
        <v>1</v>
      </c>
      <c r="Z17" s="40" t="b">
        <f t="shared" si="3"/>
        <v>1</v>
      </c>
      <c r="AA17" s="40" t="b">
        <f t="shared" si="3"/>
        <v>1</v>
      </c>
    </row>
    <row r="18" spans="1:27" s="44" customFormat="1" ht="63" x14ac:dyDescent="0.25">
      <c r="A18" s="57" t="s">
        <v>111</v>
      </c>
      <c r="B18" s="24" t="s">
        <v>177</v>
      </c>
      <c r="C18" s="24" t="s">
        <v>31</v>
      </c>
      <c r="D18" s="30" t="s">
        <v>216</v>
      </c>
      <c r="E18" s="12" t="s">
        <v>32</v>
      </c>
      <c r="F18" s="12"/>
      <c r="G18" s="24" t="s">
        <v>217</v>
      </c>
      <c r="H18" s="10">
        <v>246685.1</v>
      </c>
      <c r="I18" s="10">
        <v>278241.62</v>
      </c>
      <c r="J18" s="53">
        <f t="shared" si="1"/>
        <v>31556.51999999999</v>
      </c>
      <c r="K18" s="54">
        <f t="shared" si="2"/>
        <v>12.792227824055846</v>
      </c>
      <c r="L18" s="52" t="s">
        <v>200</v>
      </c>
      <c r="M18" s="24" t="s">
        <v>177</v>
      </c>
      <c r="N18" s="24" t="s">
        <v>31</v>
      </c>
      <c r="O18" s="12" t="s">
        <v>216</v>
      </c>
      <c r="P18" s="24" t="s">
        <v>32</v>
      </c>
      <c r="Q18" s="24"/>
      <c r="R18" s="24" t="s">
        <v>217</v>
      </c>
      <c r="S18" s="55">
        <v>246685.09999999998</v>
      </c>
      <c r="T18" s="40" t="b">
        <f t="shared" si="3"/>
        <v>0</v>
      </c>
      <c r="U18" s="40" t="b">
        <f t="shared" si="3"/>
        <v>1</v>
      </c>
      <c r="V18" s="40" t="b">
        <f t="shared" si="3"/>
        <v>1</v>
      </c>
      <c r="W18" s="40" t="b">
        <f t="shared" si="3"/>
        <v>1</v>
      </c>
      <c r="X18" s="40" t="b">
        <f t="shared" si="3"/>
        <v>1</v>
      </c>
      <c r="Y18" s="40" t="b">
        <f t="shared" si="3"/>
        <v>1</v>
      </c>
      <c r="Z18" s="40" t="b">
        <f t="shared" si="3"/>
        <v>1</v>
      </c>
      <c r="AA18" s="40" t="b">
        <f t="shared" si="3"/>
        <v>1</v>
      </c>
    </row>
    <row r="19" spans="1:27" s="44" customFormat="1" ht="31.5" x14ac:dyDescent="0.25">
      <c r="A19" s="57" t="s">
        <v>111</v>
      </c>
      <c r="B19" s="24" t="s">
        <v>177</v>
      </c>
      <c r="C19" s="24" t="s">
        <v>26</v>
      </c>
      <c r="D19" s="30" t="s">
        <v>218</v>
      </c>
      <c r="E19" s="12" t="s">
        <v>22</v>
      </c>
      <c r="F19" s="12"/>
      <c r="G19" s="24" t="s">
        <v>219</v>
      </c>
      <c r="H19" s="10">
        <v>48468.639999999999</v>
      </c>
      <c r="I19" s="10">
        <v>51608.83</v>
      </c>
      <c r="J19" s="53">
        <f t="shared" si="1"/>
        <v>3140.1900000000023</v>
      </c>
      <c r="K19" s="54">
        <f t="shared" si="2"/>
        <v>6.4788077404276292</v>
      </c>
      <c r="L19" s="52" t="s">
        <v>200</v>
      </c>
      <c r="M19" s="24" t="s">
        <v>177</v>
      </c>
      <c r="N19" s="24" t="s">
        <v>26</v>
      </c>
      <c r="O19" s="12" t="s">
        <v>218</v>
      </c>
      <c r="P19" s="24" t="s">
        <v>22</v>
      </c>
      <c r="Q19" s="24"/>
      <c r="R19" s="24" t="s">
        <v>219</v>
      </c>
      <c r="S19" s="55">
        <v>48468.639999999999</v>
      </c>
      <c r="T19" s="40" t="b">
        <f t="shared" si="3"/>
        <v>0</v>
      </c>
      <c r="U19" s="40" t="b">
        <f t="shared" si="3"/>
        <v>1</v>
      </c>
      <c r="V19" s="40" t="b">
        <f t="shared" si="3"/>
        <v>1</v>
      </c>
      <c r="W19" s="40" t="b">
        <f t="shared" si="3"/>
        <v>1</v>
      </c>
      <c r="X19" s="40" t="b">
        <f t="shared" si="3"/>
        <v>1</v>
      </c>
      <c r="Y19" s="40" t="b">
        <f t="shared" si="3"/>
        <v>1</v>
      </c>
      <c r="Z19" s="40" t="b">
        <f t="shared" si="3"/>
        <v>1</v>
      </c>
      <c r="AA19" s="40" t="b">
        <f t="shared" si="3"/>
        <v>1</v>
      </c>
    </row>
    <row r="20" spans="1:27" s="44" customFormat="1" ht="31.5" x14ac:dyDescent="0.25">
      <c r="A20" s="57" t="s">
        <v>111</v>
      </c>
      <c r="B20" s="24" t="s">
        <v>177</v>
      </c>
      <c r="C20" s="24" t="s">
        <v>21</v>
      </c>
      <c r="D20" s="30" t="s">
        <v>220</v>
      </c>
      <c r="E20" s="12" t="s">
        <v>22</v>
      </c>
      <c r="F20" s="12"/>
      <c r="G20" s="24" t="s">
        <v>221</v>
      </c>
      <c r="H20" s="10">
        <v>975.15</v>
      </c>
      <c r="I20" s="10">
        <v>186.37</v>
      </c>
      <c r="J20" s="53">
        <f t="shared" si="1"/>
        <v>-788.78</v>
      </c>
      <c r="K20" s="54">
        <f t="shared" si="2"/>
        <v>-80.888068502281698</v>
      </c>
      <c r="L20" s="52" t="s">
        <v>200</v>
      </c>
      <c r="M20" s="24" t="s">
        <v>177</v>
      </c>
      <c r="N20" s="24" t="s">
        <v>21</v>
      </c>
      <c r="O20" s="30" t="s">
        <v>220</v>
      </c>
      <c r="P20" s="56" t="s">
        <v>22</v>
      </c>
      <c r="Q20" s="24"/>
      <c r="R20" s="24" t="s">
        <v>221</v>
      </c>
      <c r="S20" s="55">
        <v>975.15</v>
      </c>
      <c r="T20" s="40" t="b">
        <f t="shared" si="3"/>
        <v>0</v>
      </c>
      <c r="U20" s="40" t="b">
        <f t="shared" si="3"/>
        <v>1</v>
      </c>
      <c r="V20" s="40" t="b">
        <f t="shared" si="3"/>
        <v>1</v>
      </c>
      <c r="W20" s="40" t="b">
        <f t="shared" si="3"/>
        <v>1</v>
      </c>
      <c r="X20" s="40" t="b">
        <f t="shared" si="3"/>
        <v>1</v>
      </c>
      <c r="Y20" s="40" t="b">
        <f t="shared" si="3"/>
        <v>1</v>
      </c>
      <c r="Z20" s="40" t="b">
        <f t="shared" si="3"/>
        <v>1</v>
      </c>
      <c r="AA20" s="40" t="b">
        <f t="shared" si="3"/>
        <v>1</v>
      </c>
    </row>
    <row r="21" spans="1:27" s="44" customFormat="1" ht="47.25" x14ac:dyDescent="0.25">
      <c r="A21" s="57" t="s">
        <v>111</v>
      </c>
      <c r="B21" s="24" t="s">
        <v>181</v>
      </c>
      <c r="C21" s="24" t="s">
        <v>222</v>
      </c>
      <c r="D21" s="30" t="s">
        <v>223</v>
      </c>
      <c r="E21" s="12" t="s">
        <v>35</v>
      </c>
      <c r="F21" s="12"/>
      <c r="G21" s="24" t="s">
        <v>224</v>
      </c>
      <c r="H21" s="10">
        <v>72000</v>
      </c>
      <c r="I21" s="10">
        <v>60000</v>
      </c>
      <c r="J21" s="53">
        <f t="shared" si="1"/>
        <v>-12000</v>
      </c>
      <c r="K21" s="54">
        <f t="shared" si="2"/>
        <v>-16.666666666666664</v>
      </c>
      <c r="L21" s="52" t="s">
        <v>212</v>
      </c>
      <c r="M21" s="24" t="s">
        <v>181</v>
      </c>
      <c r="N21" s="24" t="s">
        <v>222</v>
      </c>
      <c r="O21" s="30" t="s">
        <v>225</v>
      </c>
      <c r="P21" s="24" t="s">
        <v>35</v>
      </c>
      <c r="Q21" s="24"/>
      <c r="R21" s="24" t="s">
        <v>224</v>
      </c>
      <c r="S21" s="55">
        <v>72000</v>
      </c>
      <c r="T21" s="40" t="b">
        <f t="shared" si="3"/>
        <v>0</v>
      </c>
      <c r="U21" s="40" t="b">
        <f t="shared" si="3"/>
        <v>1</v>
      </c>
      <c r="V21" s="40" t="b">
        <f t="shared" si="3"/>
        <v>1</v>
      </c>
      <c r="W21" s="40" t="b">
        <f t="shared" si="3"/>
        <v>0</v>
      </c>
      <c r="X21" s="40" t="b">
        <f t="shared" si="3"/>
        <v>1</v>
      </c>
      <c r="Y21" s="40" t="b">
        <f t="shared" si="3"/>
        <v>1</v>
      </c>
      <c r="Z21" s="40" t="b">
        <f t="shared" si="3"/>
        <v>1</v>
      </c>
      <c r="AA21" s="40" t="b">
        <f t="shared" si="3"/>
        <v>1</v>
      </c>
    </row>
    <row r="22" spans="1:27" s="44" customFormat="1" ht="63" x14ac:dyDescent="0.25">
      <c r="A22" s="52" t="s">
        <v>124</v>
      </c>
      <c r="B22" s="24" t="s">
        <v>177</v>
      </c>
      <c r="C22" s="24" t="s">
        <v>226</v>
      </c>
      <c r="D22" s="30" t="s">
        <v>227</v>
      </c>
      <c r="E22" s="12" t="s">
        <v>32</v>
      </c>
      <c r="F22" s="12"/>
      <c r="G22" s="24" t="s">
        <v>228</v>
      </c>
      <c r="H22" s="10">
        <v>665000</v>
      </c>
      <c r="I22" s="10">
        <v>989000</v>
      </c>
      <c r="J22" s="53">
        <f t="shared" si="1"/>
        <v>324000</v>
      </c>
      <c r="K22" s="54">
        <f t="shared" si="2"/>
        <v>48.721804511278194</v>
      </c>
      <c r="L22" s="52" t="s">
        <v>124</v>
      </c>
      <c r="M22" s="24" t="s">
        <v>177</v>
      </c>
      <c r="N22" s="24" t="s">
        <v>226</v>
      </c>
      <c r="O22" s="12" t="s">
        <v>229</v>
      </c>
      <c r="P22" s="56" t="s">
        <v>32</v>
      </c>
      <c r="Q22" s="24"/>
      <c r="R22" s="24" t="s">
        <v>228</v>
      </c>
      <c r="S22" s="55">
        <v>665000</v>
      </c>
      <c r="T22" s="40" t="b">
        <f t="shared" si="3"/>
        <v>1</v>
      </c>
      <c r="U22" s="40" t="b">
        <f t="shared" si="3"/>
        <v>1</v>
      </c>
      <c r="V22" s="40" t="b">
        <f t="shared" si="3"/>
        <v>1</v>
      </c>
      <c r="W22" s="40" t="b">
        <f t="shared" si="3"/>
        <v>0</v>
      </c>
      <c r="X22" s="40" t="b">
        <f t="shared" si="3"/>
        <v>1</v>
      </c>
      <c r="Y22" s="40" t="b">
        <f t="shared" si="3"/>
        <v>1</v>
      </c>
      <c r="Z22" s="40" t="b">
        <f t="shared" si="3"/>
        <v>1</v>
      </c>
      <c r="AA22" s="40" t="b">
        <f t="shared" si="3"/>
        <v>1</v>
      </c>
    </row>
    <row r="23" spans="1:27" s="44" customFormat="1" ht="47.25" x14ac:dyDescent="0.25">
      <c r="A23" s="52" t="s">
        <v>230</v>
      </c>
      <c r="B23" s="24" t="s">
        <v>177</v>
      </c>
      <c r="C23" s="24" t="s">
        <v>231</v>
      </c>
      <c r="D23" s="30" t="s">
        <v>232</v>
      </c>
      <c r="E23" s="24" t="s">
        <v>32</v>
      </c>
      <c r="F23" s="12"/>
      <c r="G23" s="24" t="s">
        <v>233</v>
      </c>
      <c r="H23" s="10">
        <v>17000</v>
      </c>
      <c r="I23" s="10">
        <v>15000</v>
      </c>
      <c r="J23" s="53">
        <f t="shared" si="1"/>
        <v>-2000</v>
      </c>
      <c r="K23" s="54">
        <f t="shared" si="2"/>
        <v>-11.76470588235294</v>
      </c>
      <c r="L23" s="52" t="s">
        <v>230</v>
      </c>
      <c r="M23" s="24" t="s">
        <v>177</v>
      </c>
      <c r="N23" s="24" t="s">
        <v>231</v>
      </c>
      <c r="O23" s="12" t="s">
        <v>232</v>
      </c>
      <c r="P23" s="24" t="s">
        <v>32</v>
      </c>
      <c r="Q23" s="24"/>
      <c r="R23" s="24" t="s">
        <v>233</v>
      </c>
      <c r="S23" s="55">
        <v>17000</v>
      </c>
      <c r="T23" s="40" t="b">
        <f t="shared" si="3"/>
        <v>1</v>
      </c>
      <c r="U23" s="40" t="b">
        <f t="shared" si="3"/>
        <v>1</v>
      </c>
      <c r="V23" s="40" t="b">
        <f t="shared" si="3"/>
        <v>1</v>
      </c>
      <c r="W23" s="40" t="b">
        <f t="shared" si="3"/>
        <v>1</v>
      </c>
      <c r="X23" s="40" t="b">
        <f t="shared" si="3"/>
        <v>1</v>
      </c>
      <c r="Y23" s="40" t="b">
        <f t="shared" si="3"/>
        <v>1</v>
      </c>
      <c r="Z23" s="40" t="b">
        <f t="shared" si="3"/>
        <v>1</v>
      </c>
      <c r="AA23" s="40" t="b">
        <f t="shared" si="3"/>
        <v>1</v>
      </c>
    </row>
    <row r="24" spans="1:27" s="44" customFormat="1" ht="141.75" x14ac:dyDescent="0.25">
      <c r="A24" s="52" t="s">
        <v>85</v>
      </c>
      <c r="B24" s="24" t="s">
        <v>177</v>
      </c>
      <c r="C24" s="24" t="s">
        <v>234</v>
      </c>
      <c r="D24" s="30" t="s">
        <v>235</v>
      </c>
      <c r="E24" s="24" t="s">
        <v>22</v>
      </c>
      <c r="F24" s="12"/>
      <c r="G24" s="24" t="s">
        <v>236</v>
      </c>
      <c r="H24" s="10">
        <v>3000</v>
      </c>
      <c r="I24" s="10">
        <v>2000</v>
      </c>
      <c r="J24" s="53">
        <f t="shared" si="1"/>
        <v>-1000</v>
      </c>
      <c r="K24" s="54">
        <f t="shared" si="2"/>
        <v>-33.333333333333329</v>
      </c>
      <c r="L24" s="52" t="s">
        <v>85</v>
      </c>
      <c r="M24" s="24" t="s">
        <v>177</v>
      </c>
      <c r="N24" s="24" t="s">
        <v>234</v>
      </c>
      <c r="O24" s="12" t="s">
        <v>235</v>
      </c>
      <c r="P24" s="24" t="s">
        <v>22</v>
      </c>
      <c r="Q24" s="24"/>
      <c r="R24" s="24" t="s">
        <v>236</v>
      </c>
      <c r="S24" s="55">
        <v>3000</v>
      </c>
      <c r="T24" s="40" t="b">
        <f t="shared" si="3"/>
        <v>1</v>
      </c>
      <c r="U24" s="40" t="b">
        <f t="shared" si="3"/>
        <v>1</v>
      </c>
      <c r="V24" s="40" t="b">
        <f t="shared" si="3"/>
        <v>1</v>
      </c>
      <c r="W24" s="40" t="b">
        <f t="shared" si="3"/>
        <v>1</v>
      </c>
      <c r="X24" s="40" t="b">
        <f t="shared" si="3"/>
        <v>1</v>
      </c>
      <c r="Y24" s="40" t="b">
        <f t="shared" si="3"/>
        <v>1</v>
      </c>
      <c r="Z24" s="40" t="b">
        <f t="shared" si="3"/>
        <v>1</v>
      </c>
      <c r="AA24" s="40" t="b">
        <f t="shared" si="3"/>
        <v>1</v>
      </c>
    </row>
    <row r="25" spans="1:27" s="44" customFormat="1" ht="47.25" x14ac:dyDescent="0.25">
      <c r="A25" s="52" t="s">
        <v>237</v>
      </c>
      <c r="B25" s="24" t="s">
        <v>177</v>
      </c>
      <c r="C25" s="24" t="s">
        <v>238</v>
      </c>
      <c r="D25" s="30" t="s">
        <v>239</v>
      </c>
      <c r="E25" s="24" t="s">
        <v>240</v>
      </c>
      <c r="F25" s="12"/>
      <c r="G25" s="24" t="s">
        <v>241</v>
      </c>
      <c r="H25" s="10">
        <v>10000</v>
      </c>
      <c r="I25" s="10">
        <v>14000</v>
      </c>
      <c r="J25" s="53">
        <f>I25-H25</f>
        <v>4000</v>
      </c>
      <c r="K25" s="54">
        <f t="shared" si="2"/>
        <v>40</v>
      </c>
      <c r="L25" s="52" t="s">
        <v>237</v>
      </c>
      <c r="M25" s="24" t="s">
        <v>177</v>
      </c>
      <c r="N25" s="24" t="s">
        <v>238</v>
      </c>
      <c r="O25" s="12" t="s">
        <v>239</v>
      </c>
      <c r="P25" s="24" t="s">
        <v>240</v>
      </c>
      <c r="Q25" s="24"/>
      <c r="R25" s="24" t="s">
        <v>241</v>
      </c>
      <c r="S25" s="55">
        <v>10000</v>
      </c>
      <c r="T25" s="40" t="b">
        <f t="shared" si="3"/>
        <v>1</v>
      </c>
      <c r="U25" s="40" t="b">
        <f t="shared" si="3"/>
        <v>1</v>
      </c>
      <c r="V25" s="40" t="b">
        <f t="shared" si="3"/>
        <v>1</v>
      </c>
      <c r="W25" s="40" t="b">
        <f t="shared" si="3"/>
        <v>1</v>
      </c>
      <c r="X25" s="40" t="b">
        <f t="shared" si="3"/>
        <v>1</v>
      </c>
      <c r="Y25" s="40" t="b">
        <f t="shared" si="3"/>
        <v>1</v>
      </c>
      <c r="Z25" s="40" t="b">
        <f t="shared" si="3"/>
        <v>1</v>
      </c>
      <c r="AA25" s="40" t="b">
        <f t="shared" si="3"/>
        <v>1</v>
      </c>
    </row>
    <row r="26" spans="1:27" s="44" customFormat="1" ht="31.5" x14ac:dyDescent="0.25">
      <c r="A26" s="91" t="s">
        <v>242</v>
      </c>
      <c r="B26" s="93" t="s">
        <v>181</v>
      </c>
      <c r="C26" s="93" t="s">
        <v>243</v>
      </c>
      <c r="D26" s="95" t="s">
        <v>244</v>
      </c>
      <c r="E26" s="93" t="s">
        <v>245</v>
      </c>
      <c r="F26" s="12" t="s">
        <v>246</v>
      </c>
      <c r="G26" s="93" t="s">
        <v>247</v>
      </c>
      <c r="H26" s="98">
        <v>18663.5</v>
      </c>
      <c r="I26" s="98">
        <v>28000</v>
      </c>
      <c r="J26" s="79">
        <f t="shared" ref="J26" si="4">I26-H26</f>
        <v>9336.5</v>
      </c>
      <c r="K26" s="81">
        <f t="shared" si="2"/>
        <v>50.02545074610871</v>
      </c>
      <c r="L26" s="61" t="s">
        <v>242</v>
      </c>
      <c r="M26" s="62" t="s">
        <v>181</v>
      </c>
      <c r="N26" s="62" t="s">
        <v>243</v>
      </c>
      <c r="O26" s="64" t="s">
        <v>244</v>
      </c>
      <c r="P26" s="62" t="s">
        <v>245</v>
      </c>
      <c r="Q26" s="30" t="s">
        <v>246</v>
      </c>
      <c r="R26" s="62" t="s">
        <v>247</v>
      </c>
      <c r="S26" s="65">
        <v>18663.5</v>
      </c>
      <c r="T26" s="40" t="b">
        <f t="shared" si="3"/>
        <v>1</v>
      </c>
      <c r="U26" s="40" t="b">
        <f t="shared" si="3"/>
        <v>1</v>
      </c>
      <c r="V26" s="40" t="b">
        <f t="shared" si="3"/>
        <v>1</v>
      </c>
      <c r="W26" s="40" t="b">
        <f t="shared" si="3"/>
        <v>1</v>
      </c>
      <c r="X26" s="40" t="b">
        <f t="shared" si="3"/>
        <v>1</v>
      </c>
      <c r="Y26" s="40" t="b">
        <f t="shared" si="3"/>
        <v>1</v>
      </c>
      <c r="Z26" s="40" t="b">
        <f t="shared" si="3"/>
        <v>1</v>
      </c>
      <c r="AA26" s="40" t="b">
        <f t="shared" si="3"/>
        <v>1</v>
      </c>
    </row>
    <row r="27" spans="1:27" s="44" customFormat="1" ht="31.5" customHeight="1" x14ac:dyDescent="0.25">
      <c r="A27" s="92"/>
      <c r="B27" s="94"/>
      <c r="C27" s="94"/>
      <c r="D27" s="96"/>
      <c r="E27" s="97"/>
      <c r="F27" s="12" t="s">
        <v>248</v>
      </c>
      <c r="G27" s="97"/>
      <c r="H27" s="99"/>
      <c r="I27" s="99"/>
      <c r="J27" s="80"/>
      <c r="K27" s="82"/>
    </row>
    <row r="28" spans="1:27" s="44" customFormat="1" ht="95.25" customHeight="1" x14ac:dyDescent="0.25">
      <c r="A28" s="57" t="s">
        <v>126</v>
      </c>
      <c r="B28" s="24" t="s">
        <v>177</v>
      </c>
      <c r="C28" s="24" t="s">
        <v>249</v>
      </c>
      <c r="D28" s="63" t="s">
        <v>250</v>
      </c>
      <c r="E28" s="62" t="s">
        <v>127</v>
      </c>
      <c r="F28" s="64" t="s">
        <v>251</v>
      </c>
      <c r="G28" s="62" t="s">
        <v>252</v>
      </c>
      <c r="H28" s="10">
        <v>14000</v>
      </c>
      <c r="I28" s="10">
        <v>12000</v>
      </c>
      <c r="J28" s="53">
        <f t="shared" si="1"/>
        <v>-2000</v>
      </c>
      <c r="K28" s="54">
        <f t="shared" si="2"/>
        <v>-14.285714285714285</v>
      </c>
      <c r="L28" s="66" t="s">
        <v>176</v>
      </c>
      <c r="M28" s="64" t="s">
        <v>177</v>
      </c>
      <c r="N28" s="64" t="s">
        <v>249</v>
      </c>
      <c r="O28" s="64" t="s">
        <v>250</v>
      </c>
      <c r="P28" s="64" t="s">
        <v>127</v>
      </c>
      <c r="Q28" s="64" t="s">
        <v>251</v>
      </c>
      <c r="R28" s="64" t="s">
        <v>252</v>
      </c>
      <c r="S28" s="67">
        <v>14000</v>
      </c>
      <c r="T28" s="40" t="b">
        <f t="shared" ref="T28:AA28" si="5">L28=A28</f>
        <v>0</v>
      </c>
      <c r="U28" s="40" t="b">
        <f t="shared" si="5"/>
        <v>1</v>
      </c>
      <c r="V28" s="40" t="b">
        <f t="shared" si="5"/>
        <v>1</v>
      </c>
      <c r="W28" s="40" t="b">
        <f t="shared" si="5"/>
        <v>1</v>
      </c>
      <c r="X28" s="40" t="b">
        <f t="shared" si="5"/>
        <v>1</v>
      </c>
      <c r="Y28" s="40" t="b">
        <f t="shared" si="5"/>
        <v>1</v>
      </c>
      <c r="Z28" s="40" t="b">
        <f t="shared" si="5"/>
        <v>1</v>
      </c>
      <c r="AA28" s="40" t="b">
        <f t="shared" si="5"/>
        <v>1</v>
      </c>
    </row>
    <row r="29" spans="1:27" s="44" customFormat="1" ht="27" thickBot="1" x14ac:dyDescent="0.3">
      <c r="A29" s="83" t="s">
        <v>253</v>
      </c>
      <c r="B29" s="84"/>
      <c r="C29" s="84"/>
      <c r="D29" s="84"/>
      <c r="E29" s="84"/>
      <c r="F29" s="84"/>
      <c r="G29" s="85"/>
      <c r="H29" s="68">
        <f>SUM(H8:H28)</f>
        <v>4082696.1100000003</v>
      </c>
      <c r="I29" s="68">
        <f>SUM(I8:I28)</f>
        <v>4677720.8600000003</v>
      </c>
      <c r="J29" s="68">
        <f>SUM(J8:J28)</f>
        <v>595024.75</v>
      </c>
      <c r="K29" s="69">
        <f t="shared" si="2"/>
        <v>14.574309083220008</v>
      </c>
    </row>
    <row r="30" spans="1:27" s="44" customFormat="1" x14ac:dyDescent="0.25">
      <c r="A30" s="86" t="s">
        <v>254</v>
      </c>
      <c r="B30" s="86"/>
      <c r="C30" s="86"/>
      <c r="D30" s="86"/>
      <c r="E30" s="86"/>
      <c r="F30" s="86"/>
      <c r="G30" s="86"/>
      <c r="H30" s="70"/>
      <c r="I30" s="70"/>
      <c r="J30" s="70"/>
      <c r="K30" s="70"/>
      <c r="S30" s="71">
        <f>SUM(S8:S28)</f>
        <v>4082696.1100000003</v>
      </c>
      <c r="T30" s="58"/>
      <c r="U30" s="58"/>
      <c r="V30" s="58"/>
      <c r="W30" s="58"/>
      <c r="X30" s="58"/>
      <c r="Y30" s="40"/>
      <c r="Z30" s="40"/>
      <c r="AA30" s="40"/>
    </row>
    <row r="31" spans="1:27" s="44" customFormat="1" x14ac:dyDescent="0.25">
      <c r="A31" s="87" t="s">
        <v>1</v>
      </c>
      <c r="B31" s="87"/>
      <c r="C31" s="87"/>
      <c r="D31" s="87"/>
      <c r="E31" s="87"/>
      <c r="F31" s="87"/>
      <c r="G31" s="87"/>
      <c r="H31" s="87"/>
      <c r="I31" s="87"/>
      <c r="J31" s="87"/>
      <c r="K31" s="87"/>
      <c r="T31" s="58"/>
      <c r="U31" s="58"/>
      <c r="V31" s="58"/>
      <c r="W31" s="58"/>
      <c r="X31" s="58"/>
      <c r="Y31" s="40"/>
      <c r="Z31" s="40"/>
      <c r="AA31" s="40"/>
    </row>
    <row r="32" spans="1:27" s="44" customFormat="1" ht="120.75" customHeight="1" x14ac:dyDescent="0.25">
      <c r="A32" s="88"/>
      <c r="B32" s="89"/>
      <c r="C32" s="89"/>
      <c r="D32" s="89"/>
      <c r="E32" s="89"/>
      <c r="F32" s="89"/>
      <c r="G32" s="89"/>
      <c r="H32" s="89"/>
      <c r="I32" s="89"/>
      <c r="J32" s="89"/>
      <c r="K32" s="89"/>
      <c r="L32" s="42"/>
      <c r="M32" s="42"/>
      <c r="N32" s="42"/>
      <c r="O32" s="42"/>
      <c r="P32" s="42"/>
      <c r="Q32" s="42"/>
      <c r="R32" s="42"/>
      <c r="S32" s="42" t="e">
        <f>S30=#REF!</f>
        <v>#REF!</v>
      </c>
      <c r="T32" s="72"/>
      <c r="U32" s="72"/>
      <c r="V32" s="72"/>
      <c r="W32" s="72"/>
      <c r="X32" s="72"/>
      <c r="Y32" s="40"/>
      <c r="Z32" s="40"/>
      <c r="AA32" s="40"/>
    </row>
    <row r="33" spans="1:27" s="44" customFormat="1" x14ac:dyDescent="0.25">
      <c r="A33" s="78"/>
      <c r="B33" s="78"/>
      <c r="C33" s="78"/>
      <c r="D33" s="78"/>
      <c r="E33" s="78"/>
      <c r="F33" s="78"/>
      <c r="G33" s="78"/>
      <c r="H33" s="78"/>
      <c r="I33" s="78"/>
      <c r="J33" s="78"/>
      <c r="K33" s="78"/>
      <c r="L33" s="42"/>
      <c r="M33" s="42"/>
      <c r="N33" s="42"/>
      <c r="O33" s="42"/>
      <c r="P33" s="42"/>
      <c r="Q33" s="42"/>
      <c r="R33" s="42"/>
      <c r="S33" s="42"/>
      <c r="T33" s="58"/>
      <c r="U33" s="58"/>
      <c r="V33" s="58"/>
      <c r="W33" s="58"/>
      <c r="X33" s="58"/>
      <c r="Y33" s="40"/>
      <c r="Z33" s="40"/>
      <c r="AA33" s="40"/>
    </row>
    <row r="34" spans="1:27" x14ac:dyDescent="0.4">
      <c r="T34" s="58"/>
      <c r="U34" s="58"/>
      <c r="V34" s="58"/>
      <c r="W34" s="58"/>
      <c r="X34" s="58"/>
    </row>
    <row r="35" spans="1:27" x14ac:dyDescent="0.4">
      <c r="T35" s="58"/>
      <c r="U35" s="58"/>
      <c r="V35" s="58"/>
      <c r="W35" s="58"/>
      <c r="X35" s="58"/>
    </row>
    <row r="36" spans="1:27" x14ac:dyDescent="0.4">
      <c r="T36" s="58"/>
      <c r="U36" s="58"/>
      <c r="V36" s="58"/>
      <c r="W36" s="58"/>
      <c r="X36" s="58"/>
    </row>
    <row r="37" spans="1:27" x14ac:dyDescent="0.4">
      <c r="T37" s="58"/>
      <c r="U37" s="58"/>
      <c r="V37" s="58"/>
      <c r="W37" s="58"/>
      <c r="X37" s="58"/>
    </row>
    <row r="38" spans="1:27" x14ac:dyDescent="0.4">
      <c r="T38" s="58"/>
      <c r="U38" s="58"/>
      <c r="V38" s="58"/>
      <c r="W38" s="58"/>
      <c r="X38" s="58"/>
    </row>
    <row r="39" spans="1:27" x14ac:dyDescent="0.4">
      <c r="T39" s="72"/>
      <c r="U39" s="72"/>
      <c r="V39" s="72"/>
      <c r="W39" s="72"/>
      <c r="X39" s="72"/>
    </row>
    <row r="40" spans="1:27" x14ac:dyDescent="0.4">
      <c r="T40" s="58"/>
      <c r="U40" s="58"/>
      <c r="V40" s="58"/>
      <c r="W40" s="58"/>
      <c r="X40" s="58"/>
    </row>
    <row r="41" spans="1:27" x14ac:dyDescent="0.4">
      <c r="T41" s="58"/>
      <c r="U41" s="58"/>
      <c r="V41" s="58"/>
      <c r="W41" s="58"/>
      <c r="X41" s="58"/>
    </row>
    <row r="42" spans="1:27" x14ac:dyDescent="0.4">
      <c r="T42" s="58"/>
      <c r="U42" s="58"/>
      <c r="V42" s="58"/>
      <c r="W42" s="58"/>
      <c r="X42" s="58"/>
    </row>
    <row r="43" spans="1:27" x14ac:dyDescent="0.4">
      <c r="T43" s="58"/>
      <c r="U43" s="58"/>
      <c r="V43" s="58"/>
      <c r="W43" s="58"/>
      <c r="X43" s="58"/>
    </row>
    <row r="44" spans="1:27" x14ac:dyDescent="0.4">
      <c r="T44" s="58"/>
      <c r="U44" s="58"/>
      <c r="V44" s="58"/>
      <c r="W44" s="58"/>
      <c r="X44" s="58"/>
    </row>
    <row r="45" spans="1:27" x14ac:dyDescent="0.4">
      <c r="T45" s="74"/>
      <c r="U45" s="74"/>
      <c r="V45" s="74"/>
      <c r="W45" s="74"/>
      <c r="X45" s="74"/>
    </row>
    <row r="46" spans="1:27" x14ac:dyDescent="0.4">
      <c r="T46" s="58"/>
      <c r="U46" s="58"/>
      <c r="V46" s="58"/>
      <c r="W46" s="58"/>
      <c r="X46" s="58"/>
    </row>
    <row r="47" spans="1:27" x14ac:dyDescent="0.4">
      <c r="T47" s="58"/>
      <c r="U47" s="58"/>
      <c r="V47" s="58"/>
      <c r="W47" s="58"/>
      <c r="X47" s="58"/>
    </row>
    <row r="48" spans="1:27" x14ac:dyDescent="0.4">
      <c r="T48" s="72"/>
      <c r="U48" s="72"/>
      <c r="V48" s="72"/>
      <c r="W48" s="72"/>
      <c r="X48" s="72"/>
    </row>
    <row r="49" spans="20:24" x14ac:dyDescent="0.4">
      <c r="T49" s="58"/>
      <c r="U49" s="58"/>
      <c r="V49" s="58"/>
      <c r="W49" s="58"/>
      <c r="X49" s="58"/>
    </row>
    <row r="50" spans="20:24" x14ac:dyDescent="0.4">
      <c r="T50" s="72"/>
      <c r="U50" s="72"/>
      <c r="V50" s="72"/>
      <c r="W50" s="72"/>
      <c r="X50" s="72"/>
    </row>
    <row r="51" spans="20:24" x14ac:dyDescent="0.4">
      <c r="T51" s="58"/>
      <c r="U51" s="58"/>
      <c r="V51" s="58"/>
      <c r="W51" s="58"/>
      <c r="X51" s="58"/>
    </row>
    <row r="52" spans="20:24" x14ac:dyDescent="0.4">
      <c r="T52" s="58"/>
      <c r="U52" s="58"/>
      <c r="V52" s="58"/>
      <c r="W52" s="58"/>
      <c r="X52" s="58"/>
    </row>
    <row r="53" spans="20:24" x14ac:dyDescent="0.4">
      <c r="T53" s="58"/>
      <c r="U53" s="58"/>
      <c r="V53" s="58"/>
      <c r="W53" s="58"/>
      <c r="X53" s="58"/>
    </row>
    <row r="54" spans="20:24" x14ac:dyDescent="0.4">
      <c r="T54" s="58"/>
      <c r="U54" s="58"/>
      <c r="V54" s="58"/>
      <c r="W54" s="58"/>
      <c r="X54" s="58"/>
    </row>
    <row r="55" spans="20:24" x14ac:dyDescent="0.4">
      <c r="T55" s="75"/>
      <c r="U55" s="75"/>
      <c r="V55" s="75"/>
      <c r="W55" s="75"/>
      <c r="X55" s="75"/>
    </row>
    <row r="56" spans="20:24" x14ac:dyDescent="0.4">
      <c r="T56" s="58"/>
      <c r="U56" s="58"/>
      <c r="V56" s="58"/>
      <c r="W56" s="58"/>
      <c r="X56" s="58"/>
    </row>
    <row r="57" spans="20:24" x14ac:dyDescent="0.4">
      <c r="T57" s="58"/>
      <c r="U57" s="58"/>
      <c r="V57" s="58"/>
      <c r="W57" s="58"/>
      <c r="X57" s="58"/>
    </row>
    <row r="58" spans="20:24" x14ac:dyDescent="0.4">
      <c r="T58" s="58"/>
      <c r="U58" s="58"/>
      <c r="V58" s="58"/>
      <c r="W58" s="58"/>
      <c r="X58" s="58"/>
    </row>
    <row r="59" spans="20:24" x14ac:dyDescent="0.4">
      <c r="T59" s="58"/>
      <c r="U59" s="58"/>
      <c r="V59" s="58"/>
      <c r="W59" s="58"/>
      <c r="X59" s="58"/>
    </row>
    <row r="60" spans="20:24" x14ac:dyDescent="0.4">
      <c r="T60" s="58"/>
      <c r="U60" s="58"/>
      <c r="V60" s="58"/>
      <c r="W60" s="58"/>
      <c r="X60" s="58"/>
    </row>
    <row r="61" spans="20:24" x14ac:dyDescent="0.4">
      <c r="T61" s="58"/>
      <c r="U61" s="58"/>
      <c r="V61" s="58"/>
      <c r="W61" s="58"/>
      <c r="X61" s="58"/>
    </row>
    <row r="62" spans="20:24" x14ac:dyDescent="0.4">
      <c r="T62" s="72"/>
      <c r="U62" s="72"/>
      <c r="V62" s="72"/>
      <c r="W62" s="72"/>
      <c r="X62" s="72"/>
    </row>
    <row r="63" spans="20:24" x14ac:dyDescent="0.4">
      <c r="T63" s="58"/>
      <c r="U63" s="58"/>
      <c r="V63" s="58"/>
      <c r="W63" s="58"/>
      <c r="X63" s="58"/>
    </row>
    <row r="64" spans="20:24" x14ac:dyDescent="0.4">
      <c r="T64" s="58"/>
      <c r="U64" s="58"/>
      <c r="V64" s="58"/>
      <c r="W64" s="58"/>
      <c r="X64" s="58"/>
    </row>
    <row r="65" spans="20:24" x14ac:dyDescent="0.4">
      <c r="T65" s="58"/>
      <c r="U65" s="58"/>
      <c r="V65" s="58"/>
      <c r="W65" s="58"/>
      <c r="X65" s="58"/>
    </row>
    <row r="66" spans="20:24" x14ac:dyDescent="0.4">
      <c r="T66" s="58"/>
      <c r="U66" s="58"/>
      <c r="V66" s="58"/>
      <c r="W66" s="58"/>
      <c r="X66" s="58"/>
    </row>
    <row r="67" spans="20:24" x14ac:dyDescent="0.4">
      <c r="T67" s="58"/>
      <c r="U67" s="58"/>
      <c r="V67" s="58"/>
      <c r="W67" s="58"/>
      <c r="X67" s="58"/>
    </row>
    <row r="68" spans="20:24" x14ac:dyDescent="0.4">
      <c r="T68" s="76"/>
      <c r="U68" s="76"/>
      <c r="V68" s="76"/>
      <c r="W68" s="76"/>
      <c r="X68" s="76"/>
    </row>
    <row r="69" spans="20:24" x14ac:dyDescent="0.4">
      <c r="T69" s="77"/>
      <c r="U69" s="77"/>
      <c r="V69" s="77"/>
      <c r="W69" s="77"/>
      <c r="X69" s="77"/>
    </row>
    <row r="70" spans="20:24" x14ac:dyDescent="0.4">
      <c r="T70" s="58"/>
      <c r="U70" s="58"/>
      <c r="V70" s="58"/>
      <c r="W70" s="58"/>
      <c r="X70" s="58"/>
    </row>
    <row r="71" spans="20:24" x14ac:dyDescent="0.4">
      <c r="T71" s="76"/>
      <c r="U71" s="76"/>
      <c r="V71" s="76"/>
      <c r="W71" s="76"/>
      <c r="X71" s="76"/>
    </row>
    <row r="72" spans="20:24" x14ac:dyDescent="0.4">
      <c r="T72" s="58"/>
      <c r="U72" s="58"/>
      <c r="V72" s="58"/>
      <c r="W72" s="58"/>
      <c r="X72" s="58"/>
    </row>
    <row r="73" spans="20:24" x14ac:dyDescent="0.4">
      <c r="T73" s="58"/>
      <c r="U73" s="58"/>
      <c r="V73" s="58"/>
      <c r="W73" s="58"/>
      <c r="X73" s="58"/>
    </row>
    <row r="74" spans="20:24" x14ac:dyDescent="0.4">
      <c r="T74" s="58"/>
      <c r="U74" s="58"/>
      <c r="V74" s="58"/>
      <c r="W74" s="58"/>
      <c r="X74" s="58"/>
    </row>
    <row r="75" spans="20:24" x14ac:dyDescent="0.4">
      <c r="T75" s="58"/>
      <c r="U75" s="58"/>
      <c r="V75" s="58"/>
      <c r="W75" s="58"/>
      <c r="X75" s="58"/>
    </row>
    <row r="76" spans="20:24" x14ac:dyDescent="0.4">
      <c r="T76" s="72"/>
      <c r="U76" s="72"/>
      <c r="V76" s="72"/>
      <c r="W76" s="72"/>
      <c r="X76" s="72"/>
    </row>
    <row r="77" spans="20:24" x14ac:dyDescent="0.4">
      <c r="T77" s="58"/>
      <c r="U77" s="58"/>
      <c r="V77" s="58"/>
      <c r="W77" s="58"/>
      <c r="X77" s="58"/>
    </row>
    <row r="78" spans="20:24" x14ac:dyDescent="0.4">
      <c r="T78" s="74"/>
      <c r="U78" s="74"/>
      <c r="V78" s="74"/>
      <c r="W78" s="74"/>
      <c r="X78" s="74"/>
    </row>
    <row r="79" spans="20:24" x14ac:dyDescent="0.4">
      <c r="T79" s="58"/>
      <c r="U79" s="58"/>
      <c r="V79" s="58"/>
      <c r="W79" s="58"/>
      <c r="X79" s="58"/>
    </row>
    <row r="80" spans="20:24" x14ac:dyDescent="0.4">
      <c r="T80" s="58"/>
      <c r="U80" s="58"/>
      <c r="V80" s="58"/>
      <c r="W80" s="58"/>
      <c r="X80" s="58"/>
    </row>
    <row r="81" spans="20:24" x14ac:dyDescent="0.4">
      <c r="T81" s="58"/>
      <c r="U81" s="58"/>
      <c r="V81" s="58"/>
      <c r="W81" s="58"/>
      <c r="X81" s="58"/>
    </row>
    <row r="82" spans="20:24" x14ac:dyDescent="0.4">
      <c r="T82" s="76"/>
      <c r="U82" s="76"/>
      <c r="V82" s="76"/>
      <c r="W82" s="76"/>
      <c r="X82" s="76"/>
    </row>
    <row r="83" spans="20:24" x14ac:dyDescent="0.4">
      <c r="T83" s="58"/>
      <c r="U83" s="58"/>
      <c r="V83" s="58"/>
      <c r="W83" s="58"/>
      <c r="X83" s="58"/>
    </row>
    <row r="84" spans="20:24" x14ac:dyDescent="0.4">
      <c r="T84" s="58"/>
      <c r="U84" s="58"/>
      <c r="V84" s="58"/>
      <c r="W84" s="58"/>
      <c r="X84" s="58"/>
    </row>
    <row r="85" spans="20:24" x14ac:dyDescent="0.4">
      <c r="T85" s="58"/>
      <c r="U85" s="58"/>
      <c r="V85" s="58"/>
      <c r="W85" s="58"/>
      <c r="X85" s="58"/>
    </row>
    <row r="86" spans="20:24" x14ac:dyDescent="0.4">
      <c r="T86" s="58"/>
      <c r="U86" s="58"/>
      <c r="V86" s="58"/>
      <c r="W86" s="58"/>
      <c r="X86" s="58"/>
    </row>
    <row r="87" spans="20:24" x14ac:dyDescent="0.4">
      <c r="T87" s="72"/>
      <c r="U87" s="72"/>
      <c r="V87" s="72"/>
      <c r="W87" s="72"/>
      <c r="X87" s="72"/>
    </row>
    <row r="88" spans="20:24" x14ac:dyDescent="0.4">
      <c r="T88" s="58"/>
      <c r="U88" s="58"/>
      <c r="V88" s="58"/>
      <c r="W88" s="58"/>
      <c r="X88" s="58"/>
    </row>
    <row r="89" spans="20:24" x14ac:dyDescent="0.4">
      <c r="T89" s="58"/>
      <c r="U89" s="58"/>
      <c r="V89" s="58"/>
      <c r="W89" s="58"/>
      <c r="X89" s="58"/>
    </row>
    <row r="90" spans="20:24" x14ac:dyDescent="0.4">
      <c r="T90" s="58"/>
      <c r="U90" s="58"/>
      <c r="V90" s="58"/>
      <c r="W90" s="58"/>
      <c r="X90" s="58"/>
    </row>
    <row r="91" spans="20:24" x14ac:dyDescent="0.4">
      <c r="T91" s="58"/>
      <c r="U91" s="58"/>
      <c r="V91" s="58"/>
      <c r="W91" s="58"/>
      <c r="X91" s="58"/>
    </row>
    <row r="92" spans="20:24" x14ac:dyDescent="0.4">
      <c r="T92" s="58"/>
      <c r="U92" s="58"/>
      <c r="V92" s="58"/>
      <c r="W92" s="58"/>
      <c r="X92" s="58"/>
    </row>
    <row r="93" spans="20:24" x14ac:dyDescent="0.4">
      <c r="T93" s="58"/>
      <c r="U93" s="58"/>
      <c r="V93" s="58"/>
      <c r="W93" s="58"/>
      <c r="X93" s="58"/>
    </row>
    <row r="94" spans="20:24" x14ac:dyDescent="0.4">
      <c r="T94" s="72"/>
      <c r="U94" s="72"/>
      <c r="V94" s="72"/>
      <c r="W94" s="72"/>
      <c r="X94" s="72"/>
    </row>
    <row r="95" spans="20:24" x14ac:dyDescent="0.4">
      <c r="T95" s="58"/>
      <c r="U95" s="58"/>
      <c r="V95" s="58"/>
      <c r="W95" s="58"/>
      <c r="X95" s="58"/>
    </row>
    <row r="96" spans="20:24" x14ac:dyDescent="0.4">
      <c r="T96" s="76"/>
      <c r="U96" s="76"/>
      <c r="V96" s="76"/>
      <c r="W96" s="76"/>
      <c r="X96" s="76"/>
    </row>
    <row r="97" spans="20:24" x14ac:dyDescent="0.4">
      <c r="T97" s="72"/>
      <c r="U97" s="72"/>
      <c r="V97" s="72"/>
      <c r="W97" s="72"/>
      <c r="X97" s="72"/>
    </row>
    <row r="98" spans="20:24" x14ac:dyDescent="0.4">
      <c r="T98" s="58"/>
      <c r="U98" s="58"/>
      <c r="V98" s="58"/>
      <c r="W98" s="58"/>
      <c r="X98" s="58"/>
    </row>
    <row r="99" spans="20:24" x14ac:dyDescent="0.4">
      <c r="T99" s="58"/>
      <c r="U99" s="58"/>
      <c r="V99" s="58"/>
      <c r="W99" s="58"/>
      <c r="X99" s="58"/>
    </row>
    <row r="100" spans="20:24" x14ac:dyDescent="0.4">
      <c r="T100" s="58"/>
      <c r="U100" s="58"/>
      <c r="V100" s="58"/>
      <c r="W100" s="58"/>
      <c r="X100" s="58"/>
    </row>
    <row r="101" spans="20:24" x14ac:dyDescent="0.4">
      <c r="T101" s="72"/>
      <c r="U101" s="72"/>
      <c r="V101" s="72"/>
      <c r="W101" s="72"/>
      <c r="X101" s="72"/>
    </row>
    <row r="102" spans="20:24" x14ac:dyDescent="0.4">
      <c r="T102" s="58"/>
      <c r="U102" s="58"/>
      <c r="V102" s="58"/>
      <c r="W102" s="58"/>
      <c r="X102" s="58"/>
    </row>
    <row r="103" spans="20:24" x14ac:dyDescent="0.4">
      <c r="T103" s="58"/>
      <c r="U103" s="58"/>
      <c r="V103" s="58"/>
      <c r="W103" s="58"/>
      <c r="X103" s="58"/>
    </row>
    <row r="104" spans="20:24" x14ac:dyDescent="0.4">
      <c r="T104" s="58"/>
      <c r="U104" s="58"/>
      <c r="V104" s="58"/>
      <c r="W104" s="58"/>
      <c r="X104" s="58"/>
    </row>
    <row r="105" spans="20:24" x14ac:dyDescent="0.4">
      <c r="T105" s="58"/>
      <c r="U105" s="58"/>
      <c r="V105" s="58"/>
      <c r="W105" s="58"/>
      <c r="X105" s="58"/>
    </row>
  </sheetData>
  <mergeCells count="45">
    <mergeCell ref="A1:K1"/>
    <mergeCell ref="A2:K2"/>
    <mergeCell ref="A3:K3"/>
    <mergeCell ref="A5:K5"/>
    <mergeCell ref="A6:A7"/>
    <mergeCell ref="B6:B7"/>
    <mergeCell ref="C6:C7"/>
    <mergeCell ref="D6:D7"/>
    <mergeCell ref="E6:E7"/>
    <mergeCell ref="F6:F7"/>
    <mergeCell ref="S6:S7"/>
    <mergeCell ref="G6:G7"/>
    <mergeCell ref="H6:H7"/>
    <mergeCell ref="I6:I7"/>
    <mergeCell ref="J6:K6"/>
    <mergeCell ref="L6:L7"/>
    <mergeCell ref="M6:M7"/>
    <mergeCell ref="N6:N7"/>
    <mergeCell ref="O6:O7"/>
    <mergeCell ref="P6:P7"/>
    <mergeCell ref="Q6:Q7"/>
    <mergeCell ref="R6:R7"/>
    <mergeCell ref="Z6:Z7"/>
    <mergeCell ref="AA6:AA7"/>
    <mergeCell ref="A26:A27"/>
    <mergeCell ref="B26:B27"/>
    <mergeCell ref="C26:C27"/>
    <mergeCell ref="D26:D27"/>
    <mergeCell ref="E26:E27"/>
    <mergeCell ref="G26:G27"/>
    <mergeCell ref="H26:H27"/>
    <mergeCell ref="I26:I27"/>
    <mergeCell ref="T6:T7"/>
    <mergeCell ref="U6:U7"/>
    <mergeCell ref="V6:V7"/>
    <mergeCell ref="W6:W7"/>
    <mergeCell ref="X6:X7"/>
    <mergeCell ref="Y6:Y7"/>
    <mergeCell ref="A33:K33"/>
    <mergeCell ref="J26:J27"/>
    <mergeCell ref="K26:K27"/>
    <mergeCell ref="A29:G29"/>
    <mergeCell ref="A30:G30"/>
    <mergeCell ref="A31:K31"/>
    <mergeCell ref="A32:K32"/>
  </mergeCells>
  <conditionalFormatting sqref="H30:K30">
    <cfRule type="cellIs" dxfId="4" priority="5" operator="equal">
      <formula>TRUE</formula>
    </cfRule>
  </conditionalFormatting>
  <conditionalFormatting sqref="T1:Z5 T8:AA10 T30:AA1048576 T12:AA26 T28:AA28">
    <cfRule type="containsText" dxfId="3" priority="3" operator="containsText" text="VERDADEIRO">
      <formula>NOT(ISERROR(SEARCH("VERDADEIRO",T1)))</formula>
    </cfRule>
    <cfRule type="containsText" dxfId="2" priority="4" operator="containsText" text="FALSO">
      <formula>NOT(ISERROR(SEARCH("FALSO",T1)))</formula>
    </cfRule>
  </conditionalFormatting>
  <conditionalFormatting sqref="AA1:AA5">
    <cfRule type="containsText" dxfId="1" priority="1" operator="containsText" text="VERDADEIRO">
      <formula>NOT(ISERROR(SEARCH("VERDADEIRO",AA1)))</formula>
    </cfRule>
    <cfRule type="containsText" dxfId="0" priority="2" operator="containsText" text="FALSO">
      <formula>NOT(ISERROR(SEARCH("FALSO",AA1)))</formula>
    </cfRule>
  </conditionalFormatting>
  <pageMargins left="0.511811024" right="0.511811024" top="0.78740157499999996" bottom="0.78740157499999996" header="0.31496062000000002" footer="0.31496062000000002"/>
  <pageSetup paperSize="9" scale="38" orientation="landscape" r:id="rId1"/>
  <rowBreaks count="1" manualBreakCount="1">
    <brk id="15" max="25"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2C728-9056-4174-8D8E-9D3C31E111AB}">
  <dimension ref="A1:AN28"/>
  <sheetViews>
    <sheetView view="pageBreakPreview" topLeftCell="A7" zoomScale="60" zoomScaleNormal="100" workbookViewId="0">
      <selection activeCell="D5" sqref="D5"/>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23</v>
      </c>
      <c r="D3" s="119"/>
      <c r="E3" s="119"/>
      <c r="K3" s="15"/>
      <c r="L3" s="14"/>
      <c r="M3" s="14"/>
      <c r="N3" s="14"/>
      <c r="O3" s="14"/>
      <c r="P3" s="14"/>
      <c r="Q3" s="14"/>
      <c r="R3" s="14"/>
      <c r="S3" s="14"/>
      <c r="T3" s="14"/>
    </row>
    <row r="4" spans="1:37" ht="53.45" customHeight="1" x14ac:dyDescent="0.4">
      <c r="A4" s="126" t="s">
        <v>13</v>
      </c>
      <c r="B4" s="126"/>
      <c r="C4" s="119" t="s">
        <v>24</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83" customHeight="1" x14ac:dyDescent="0.4">
      <c r="A9" s="24">
        <v>2</v>
      </c>
      <c r="B9" s="25" t="s">
        <v>25</v>
      </c>
      <c r="C9" s="10">
        <v>75000</v>
      </c>
      <c r="D9" s="10">
        <v>45000</v>
      </c>
      <c r="E9" s="11">
        <f t="shared" ref="E9" si="0">IFERROR(D9/C9*100-100,)</f>
        <v>-40</v>
      </c>
      <c r="J9" s="16"/>
      <c r="K9" s="15"/>
      <c r="L9" s="14"/>
      <c r="M9" s="14"/>
      <c r="N9" s="14"/>
      <c r="O9" s="14"/>
      <c r="P9" s="14"/>
      <c r="Q9" s="14"/>
      <c r="R9" s="14"/>
      <c r="S9" s="14"/>
      <c r="T9" s="14"/>
      <c r="AK9" s="1" t="s">
        <v>4</v>
      </c>
    </row>
    <row r="10" spans="1:37" s="8" customFormat="1" x14ac:dyDescent="0.25">
      <c r="A10" s="131" t="s">
        <v>2</v>
      </c>
      <c r="B10" s="131"/>
      <c r="C10" s="22">
        <f>SUM(C9:C9)</f>
        <v>75000</v>
      </c>
      <c r="D10" s="22">
        <f>SUM(D9:D9)</f>
        <v>45000</v>
      </c>
      <c r="E10" s="23">
        <f>IFERROR(D10/C10*100-100,)</f>
        <v>-40</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A228E494-4CB2-44C0-ABD6-6571D73F3CC8}">
      <formula1>$AK$8:$AK$9</formula1>
    </dataValidation>
  </dataValidations>
  <pageMargins left="0.511811024" right="0.511811024" top="0.78740157499999996" bottom="0.78740157499999996" header="0.31496062000000002" footer="0.31496062000000002"/>
  <pageSetup paperSize="9" scale="79" orientation="landscape" r:id="rId1"/>
  <rowBreaks count="1" manualBreakCount="1">
    <brk id="1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E7350-8C59-4B18-92A2-7C1EC3DC49BD}">
  <dimension ref="A1:AN28"/>
  <sheetViews>
    <sheetView tabSelected="1" view="pageBreakPreview" zoomScale="60" zoomScaleNormal="100" workbookViewId="0">
      <selection activeCell="D9" sqref="D9"/>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21</v>
      </c>
      <c r="D3" s="119"/>
      <c r="E3" s="119"/>
      <c r="K3" s="15"/>
      <c r="L3" s="14"/>
      <c r="M3" s="14"/>
      <c r="N3" s="14"/>
      <c r="O3" s="14"/>
      <c r="P3" s="14"/>
      <c r="Q3" s="14"/>
      <c r="R3" s="14"/>
      <c r="S3" s="14"/>
      <c r="T3" s="14"/>
    </row>
    <row r="4" spans="1:37" ht="30.75" customHeight="1" x14ac:dyDescent="0.4">
      <c r="A4" s="126" t="s">
        <v>13</v>
      </c>
      <c r="B4" s="126"/>
      <c r="C4" s="119" t="s">
        <v>22</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48.6" customHeight="1" x14ac:dyDescent="0.4">
      <c r="A9" s="24">
        <v>1</v>
      </c>
      <c r="B9" s="25" t="s">
        <v>20</v>
      </c>
      <c r="C9" s="26">
        <v>975.15</v>
      </c>
      <c r="D9" s="26">
        <v>186.37</v>
      </c>
      <c r="E9" s="11">
        <f t="shared" ref="E9" si="0">IFERROR(D9/C9*100-100,)</f>
        <v>-80.888068502281698</v>
      </c>
      <c r="J9" s="16"/>
      <c r="K9" s="15"/>
      <c r="L9" s="14"/>
      <c r="M9" s="14"/>
      <c r="N9" s="14"/>
      <c r="O9" s="14"/>
      <c r="P9" s="14"/>
      <c r="Q9" s="14"/>
      <c r="R9" s="14"/>
      <c r="S9" s="14"/>
      <c r="T9" s="14"/>
      <c r="AK9" s="1" t="s">
        <v>4</v>
      </c>
    </row>
    <row r="10" spans="1:37" s="8" customFormat="1" x14ac:dyDescent="0.25">
      <c r="A10" s="131" t="s">
        <v>2</v>
      </c>
      <c r="B10" s="131"/>
      <c r="C10" s="22">
        <f>SUM(C9:C9)</f>
        <v>975.15</v>
      </c>
      <c r="D10" s="22">
        <f>SUM(D9:D9)</f>
        <v>186.37</v>
      </c>
      <c r="E10" s="23">
        <f>IFERROR(D10/C10*100-100,)</f>
        <v>-80.888068502281698</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CAC640E9-2B4A-452A-B5EB-65349F829B2E}">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showGridLines="0" view="pageBreakPreview" topLeftCell="A13" zoomScale="80" zoomScaleNormal="90" zoomScaleSheetLayoutView="80" workbookViewId="0">
      <selection activeCell="D29" sqref="D29"/>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ht="31.15" customHeight="1" x14ac:dyDescent="0.4">
      <c r="A3" s="125" t="s">
        <v>14</v>
      </c>
      <c r="B3" s="126"/>
      <c r="C3" s="119" t="s">
        <v>37</v>
      </c>
      <c r="D3" s="119"/>
      <c r="E3" s="119"/>
      <c r="F3" s="27"/>
      <c r="G3" s="28"/>
      <c r="H3" s="28"/>
      <c r="I3" s="28"/>
      <c r="J3" s="28"/>
      <c r="K3" s="15"/>
      <c r="L3" s="14"/>
      <c r="M3" s="14"/>
      <c r="N3" s="14"/>
      <c r="O3" s="14"/>
      <c r="P3" s="14"/>
      <c r="Q3" s="14"/>
      <c r="R3" s="14"/>
      <c r="S3" s="14"/>
      <c r="T3" s="14"/>
    </row>
    <row r="4" spans="1:37" ht="54" customHeight="1" x14ac:dyDescent="0.4">
      <c r="A4" s="126" t="s">
        <v>13</v>
      </c>
      <c r="B4" s="126"/>
      <c r="C4" s="119" t="s">
        <v>24</v>
      </c>
      <c r="D4" s="119"/>
      <c r="E4" s="119"/>
      <c r="F4" s="27"/>
      <c r="G4" s="28"/>
      <c r="H4" s="28"/>
      <c r="I4" s="28"/>
      <c r="J4" s="28"/>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66.15" customHeight="1" x14ac:dyDescent="0.4">
      <c r="A9" s="24">
        <v>4</v>
      </c>
      <c r="B9" s="29" t="s">
        <v>40</v>
      </c>
      <c r="C9" s="10">
        <v>53890</v>
      </c>
      <c r="D9" s="10">
        <v>35000</v>
      </c>
      <c r="E9" s="11">
        <f t="shared" ref="E9:E18" si="0">IFERROR(D9/C9*100-100,)</f>
        <v>-35.052885507515313</v>
      </c>
      <c r="J9" s="16"/>
      <c r="K9" s="15"/>
      <c r="L9" s="14"/>
      <c r="M9" s="14"/>
      <c r="N9" s="14"/>
      <c r="O9" s="14"/>
      <c r="P9" s="14"/>
      <c r="Q9" s="14"/>
      <c r="R9" s="14"/>
      <c r="S9" s="14"/>
      <c r="T9" s="14"/>
      <c r="AK9" s="1" t="s">
        <v>4</v>
      </c>
    </row>
    <row r="10" spans="1:37" ht="126" x14ac:dyDescent="0.4">
      <c r="A10" s="24">
        <v>4</v>
      </c>
      <c r="B10" s="30" t="s">
        <v>41</v>
      </c>
      <c r="C10" s="10">
        <v>1023.7</v>
      </c>
      <c r="D10" s="10">
        <v>6000</v>
      </c>
      <c r="E10" s="11">
        <f t="shared" si="0"/>
        <v>486.10921168311029</v>
      </c>
      <c r="K10" s="15"/>
      <c r="L10" s="14"/>
      <c r="M10" s="14"/>
      <c r="N10" s="14"/>
      <c r="O10" s="14"/>
      <c r="P10" s="14"/>
      <c r="Q10" s="14"/>
      <c r="R10" s="14"/>
      <c r="S10" s="14"/>
      <c r="T10" s="14"/>
      <c r="AK10" s="1" t="s">
        <v>3</v>
      </c>
    </row>
    <row r="11" spans="1:37" ht="78.75" x14ac:dyDescent="0.4">
      <c r="A11" s="24">
        <v>4</v>
      </c>
      <c r="B11" s="12" t="s">
        <v>38</v>
      </c>
      <c r="C11" s="10"/>
      <c r="D11" s="10">
        <v>35000</v>
      </c>
      <c r="E11" s="11">
        <f t="shared" si="0"/>
        <v>0</v>
      </c>
      <c r="K11" s="15"/>
      <c r="L11" s="14"/>
      <c r="M11" s="14"/>
      <c r="N11" s="14"/>
      <c r="O11" s="14"/>
      <c r="P11" s="14"/>
      <c r="Q11" s="14"/>
      <c r="R11" s="14"/>
      <c r="S11" s="14"/>
      <c r="T11" s="14"/>
    </row>
    <row r="12" spans="1:37" ht="72" customHeight="1" x14ac:dyDescent="0.4">
      <c r="A12" s="24">
        <v>1</v>
      </c>
      <c r="B12" s="12" t="s">
        <v>39</v>
      </c>
      <c r="C12" s="10"/>
      <c r="D12" s="10">
        <v>15000</v>
      </c>
      <c r="E12" s="11">
        <f t="shared" si="0"/>
        <v>0</v>
      </c>
      <c r="K12" s="15"/>
      <c r="L12" s="14"/>
      <c r="M12" s="14"/>
      <c r="N12" s="14"/>
      <c r="O12" s="14"/>
      <c r="P12" s="14"/>
      <c r="Q12" s="14"/>
      <c r="R12" s="14"/>
      <c r="S12" s="14"/>
      <c r="T12" s="14"/>
    </row>
    <row r="13" spans="1:37" ht="46.15" customHeight="1" x14ac:dyDescent="0.4">
      <c r="A13" s="24">
        <v>1</v>
      </c>
      <c r="B13" s="12" t="s">
        <v>42</v>
      </c>
      <c r="C13" s="10"/>
      <c r="D13" s="10">
        <v>30000</v>
      </c>
      <c r="E13" s="11">
        <f t="shared" si="0"/>
        <v>0</v>
      </c>
      <c r="K13" s="14"/>
      <c r="L13" s="14"/>
      <c r="M13" s="14"/>
      <c r="N13" s="14"/>
      <c r="O13" s="14"/>
      <c r="P13" s="14"/>
      <c r="Q13" s="14"/>
      <c r="R13" s="14"/>
      <c r="S13" s="14"/>
      <c r="T13" s="14"/>
    </row>
    <row r="14" spans="1:37" ht="84.6" customHeight="1" x14ac:dyDescent="0.4">
      <c r="A14" s="24">
        <v>2</v>
      </c>
      <c r="B14" s="12" t="s">
        <v>43</v>
      </c>
      <c r="C14" s="10"/>
      <c r="D14" s="10">
        <v>13000</v>
      </c>
      <c r="E14" s="11">
        <f t="shared" si="0"/>
        <v>0</v>
      </c>
      <c r="K14" s="14"/>
      <c r="L14" s="14"/>
      <c r="M14" s="14"/>
      <c r="N14" s="14"/>
      <c r="O14" s="14"/>
      <c r="P14" s="14"/>
      <c r="Q14" s="14"/>
      <c r="R14" s="14"/>
      <c r="S14" s="14"/>
      <c r="T14" s="14"/>
    </row>
    <row r="15" spans="1:37" ht="32.25" customHeight="1" x14ac:dyDescent="0.4">
      <c r="A15" s="24">
        <v>1</v>
      </c>
      <c r="B15" s="12" t="s">
        <v>78</v>
      </c>
      <c r="C15" s="10"/>
      <c r="D15" s="10">
        <v>6000</v>
      </c>
      <c r="E15" s="11">
        <f t="shared" si="0"/>
        <v>0</v>
      </c>
      <c r="K15" s="13"/>
    </row>
    <row r="16" spans="1:37" ht="32.25" customHeight="1" x14ac:dyDescent="0.4">
      <c r="A16" s="24">
        <v>1</v>
      </c>
      <c r="B16" s="12" t="s">
        <v>76</v>
      </c>
      <c r="C16" s="10"/>
      <c r="D16" s="10">
        <v>10000</v>
      </c>
      <c r="E16" s="11">
        <f t="shared" si="0"/>
        <v>0</v>
      </c>
      <c r="K16" s="13"/>
    </row>
    <row r="17" spans="1:9" ht="52.15" customHeight="1" x14ac:dyDescent="0.4">
      <c r="A17" s="24">
        <v>1</v>
      </c>
      <c r="B17" s="31" t="s">
        <v>44</v>
      </c>
      <c r="C17" s="10">
        <v>150086.29999999999</v>
      </c>
      <c r="D17" s="10">
        <v>150000</v>
      </c>
      <c r="E17" s="11">
        <f t="shared" si="0"/>
        <v>-5.7500251521943824E-2</v>
      </c>
    </row>
    <row r="18" spans="1:9" ht="32.25" customHeight="1" x14ac:dyDescent="0.4">
      <c r="A18" s="24"/>
      <c r="B18" s="12"/>
      <c r="C18" s="10"/>
      <c r="D18" s="10"/>
      <c r="E18" s="11">
        <f t="shared" si="0"/>
        <v>0</v>
      </c>
    </row>
    <row r="19" spans="1:9" s="8" customFormat="1" x14ac:dyDescent="0.25">
      <c r="A19" s="131" t="s">
        <v>2</v>
      </c>
      <c r="B19" s="131"/>
      <c r="C19" s="22">
        <f>SUM(C9:C18)</f>
        <v>205000</v>
      </c>
      <c r="D19" s="22">
        <f>SUM(D9:D18)</f>
        <v>300000</v>
      </c>
      <c r="E19" s="23">
        <f>IFERROR(D19/C19*100-100,)</f>
        <v>46.341463414634148</v>
      </c>
      <c r="F19" s="9"/>
    </row>
    <row r="20" spans="1:9" x14ac:dyDescent="0.4">
      <c r="A20" s="129"/>
      <c r="B20" s="129"/>
      <c r="C20" s="129"/>
      <c r="D20" s="129"/>
      <c r="E20" s="129"/>
    </row>
    <row r="21" spans="1:9" x14ac:dyDescent="0.4">
      <c r="A21" s="127" t="s">
        <v>1</v>
      </c>
      <c r="B21" s="128"/>
      <c r="C21" s="128"/>
      <c r="D21" s="128"/>
      <c r="E21" s="128"/>
      <c r="G21" s="7"/>
    </row>
    <row r="22" spans="1:9" x14ac:dyDescent="0.4">
      <c r="A22" s="132"/>
      <c r="B22" s="133"/>
      <c r="C22" s="133"/>
      <c r="D22" s="133"/>
      <c r="E22" s="133"/>
    </row>
    <row r="23" spans="1:9" x14ac:dyDescent="0.4">
      <c r="A23" s="6"/>
      <c r="B23" s="6"/>
      <c r="C23" s="6"/>
      <c r="D23" s="6"/>
      <c r="E23" s="6"/>
    </row>
    <row r="24" spans="1:9" x14ac:dyDescent="0.4">
      <c r="A24" s="127" t="s">
        <v>0</v>
      </c>
      <c r="B24" s="128"/>
      <c r="C24" s="128"/>
      <c r="D24" s="128"/>
      <c r="E24" s="128"/>
      <c r="F24" s="5"/>
      <c r="G24" s="4"/>
      <c r="H24" s="4"/>
      <c r="I24" s="3"/>
    </row>
    <row r="25" spans="1:9" ht="129" customHeight="1" x14ac:dyDescent="0.4">
      <c r="A25" s="130" t="s">
        <v>18</v>
      </c>
      <c r="B25" s="130"/>
      <c r="C25" s="130"/>
      <c r="D25" s="130"/>
      <c r="E25" s="130"/>
    </row>
    <row r="26" spans="1:9" ht="181.5" customHeight="1" x14ac:dyDescent="0.4">
      <c r="A26" s="130"/>
      <c r="B26" s="130"/>
      <c r="C26" s="130"/>
      <c r="D26" s="130"/>
      <c r="E26" s="130"/>
    </row>
    <row r="27" spans="1:9" x14ac:dyDescent="0.4"/>
    <row r="28" spans="1:9" x14ac:dyDescent="0.4"/>
    <row r="29" spans="1:9" x14ac:dyDescent="0.4"/>
  </sheetData>
  <sheetProtection formatCells="0" formatRows="0" insertRows="0" deleteRows="0"/>
  <mergeCells count="17">
    <mergeCell ref="A21:E21"/>
    <mergeCell ref="A20:E20"/>
    <mergeCell ref="A25:E26"/>
    <mergeCell ref="A24:E24"/>
    <mergeCell ref="A19:B19"/>
    <mergeCell ref="A22:E22"/>
    <mergeCell ref="A1:E1"/>
    <mergeCell ref="A2:E2"/>
    <mergeCell ref="A3:B3"/>
    <mergeCell ref="A4:B4"/>
    <mergeCell ref="C4:E4"/>
    <mergeCell ref="A7:B7"/>
    <mergeCell ref="C3:E3"/>
    <mergeCell ref="A6:B6"/>
    <mergeCell ref="C6:E6"/>
    <mergeCell ref="C7:D7"/>
    <mergeCell ref="E7:E8"/>
  </mergeCells>
  <dataValidations count="1">
    <dataValidation type="list" allowBlank="1" showInputMessage="1" showErrorMessage="1" sqref="AK8:AK9" xr:uid="{00000000-0002-0000-0000-000000000000}">
      <formula1>$AK$8:$AK$9</formula1>
    </dataValidation>
  </dataValidations>
  <pageMargins left="0.511811024" right="0.511811024" top="0.78740157499999996" bottom="0.78740157499999996" header="0.31496062000000002" footer="0.31496062000000002"/>
  <pageSetup paperSize="9" scale="62" orientation="landscape" r:id="rId1"/>
  <rowBreaks count="2" manualBreakCount="2">
    <brk id="11" max="16383" man="1"/>
    <brk id="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828BA-D5A5-4B8E-BF54-078451F5B225}">
  <dimension ref="A1:AN28"/>
  <sheetViews>
    <sheetView view="pageBreakPreview" zoomScale="60" zoomScaleNormal="100" workbookViewId="0">
      <selection activeCell="D13" sqref="D13"/>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46</v>
      </c>
      <c r="D3" s="119"/>
      <c r="E3" s="119"/>
      <c r="K3" s="15"/>
      <c r="L3" s="14"/>
      <c r="M3" s="14"/>
      <c r="N3" s="14"/>
      <c r="O3" s="14"/>
      <c r="P3" s="14"/>
      <c r="Q3" s="14"/>
      <c r="R3" s="14"/>
      <c r="S3" s="14"/>
      <c r="T3" s="14"/>
    </row>
    <row r="4" spans="1:37" ht="30.75" customHeight="1" x14ac:dyDescent="0.4">
      <c r="A4" s="126" t="s">
        <v>13</v>
      </c>
      <c r="B4" s="126"/>
      <c r="C4" s="134" t="s">
        <v>45</v>
      </c>
      <c r="D4" s="134"/>
      <c r="E4" s="134"/>
      <c r="F4" s="134"/>
      <c r="G4" s="32"/>
      <c r="H4" s="32"/>
      <c r="I4" s="32"/>
      <c r="J4" s="32"/>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35" customHeight="1" x14ac:dyDescent="0.4">
      <c r="A9" s="24">
        <v>6</v>
      </c>
      <c r="B9" s="12" t="s">
        <v>48</v>
      </c>
      <c r="C9" s="10">
        <v>150000</v>
      </c>
      <c r="D9" s="10">
        <v>90000</v>
      </c>
      <c r="E9" s="11">
        <f t="shared" ref="E9:E12" si="0">IFERROR(D9/C9*100-100,)</f>
        <v>-40</v>
      </c>
      <c r="J9" s="16"/>
      <c r="K9" s="15"/>
      <c r="L9" s="14"/>
      <c r="M9" s="14"/>
      <c r="N9" s="14"/>
      <c r="O9" s="14"/>
      <c r="P9" s="14"/>
      <c r="Q9" s="14"/>
      <c r="R9" s="14"/>
      <c r="S9" s="14"/>
      <c r="T9" s="14"/>
      <c r="AK9" s="1" t="s">
        <v>4</v>
      </c>
    </row>
    <row r="10" spans="1:37" ht="81" customHeight="1" x14ac:dyDescent="0.4">
      <c r="A10" s="24">
        <v>1</v>
      </c>
      <c r="B10" s="12" t="s">
        <v>47</v>
      </c>
      <c r="C10" s="10">
        <v>0</v>
      </c>
      <c r="D10" s="10">
        <v>54000</v>
      </c>
      <c r="E10" s="11">
        <f t="shared" si="0"/>
        <v>0</v>
      </c>
      <c r="K10" s="15"/>
      <c r="L10" s="14"/>
      <c r="M10" s="14"/>
      <c r="N10" s="14"/>
      <c r="O10" s="14"/>
      <c r="P10" s="14"/>
      <c r="Q10" s="14"/>
      <c r="R10" s="14"/>
      <c r="S10" s="14"/>
      <c r="T10" s="14"/>
      <c r="AK10" s="1" t="s">
        <v>3</v>
      </c>
    </row>
    <row r="11" spans="1:37" ht="118.9" customHeight="1" x14ac:dyDescent="0.4">
      <c r="A11" s="24">
        <v>1</v>
      </c>
      <c r="B11" s="12" t="s">
        <v>49</v>
      </c>
      <c r="C11" s="10">
        <v>0</v>
      </c>
      <c r="D11" s="10">
        <v>16000</v>
      </c>
      <c r="E11" s="11">
        <f t="shared" si="0"/>
        <v>0</v>
      </c>
      <c r="K11" s="15"/>
      <c r="L11" s="14"/>
      <c r="M11" s="14"/>
      <c r="N11" s="14"/>
      <c r="O11" s="14"/>
      <c r="P11" s="14"/>
      <c r="Q11" s="14"/>
      <c r="R11" s="14"/>
      <c r="S11" s="14"/>
      <c r="T11" s="14"/>
    </row>
    <row r="12" spans="1:37" ht="54.6" customHeight="1" x14ac:dyDescent="0.4">
      <c r="A12" s="24">
        <v>0</v>
      </c>
      <c r="B12" s="12" t="s">
        <v>50</v>
      </c>
      <c r="C12" s="10">
        <v>10000</v>
      </c>
      <c r="D12" s="10">
        <v>0</v>
      </c>
      <c r="E12" s="11">
        <f t="shared" si="0"/>
        <v>-100</v>
      </c>
      <c r="K12" s="15"/>
      <c r="L12" s="14"/>
      <c r="M12" s="14"/>
      <c r="N12" s="14"/>
      <c r="O12" s="14"/>
      <c r="P12" s="14"/>
      <c r="Q12" s="14"/>
      <c r="R12" s="14"/>
      <c r="S12" s="14"/>
      <c r="T12" s="14"/>
    </row>
    <row r="13" spans="1:37" s="8" customFormat="1" x14ac:dyDescent="0.25">
      <c r="A13" s="131" t="s">
        <v>2</v>
      </c>
      <c r="B13" s="131"/>
      <c r="C13" s="22">
        <f>SUM(C9:C12)</f>
        <v>160000</v>
      </c>
      <c r="D13" s="22">
        <f>SUM(D9:D12)</f>
        <v>160000</v>
      </c>
      <c r="E13" s="23">
        <f>IFERROR(D13/C13*100-100,)</f>
        <v>0</v>
      </c>
      <c r="F13" s="9"/>
    </row>
    <row r="14" spans="1:37" x14ac:dyDescent="0.4">
      <c r="A14" s="129"/>
      <c r="B14" s="129"/>
      <c r="C14" s="129"/>
      <c r="D14" s="129"/>
      <c r="E14" s="129"/>
    </row>
    <row r="15" spans="1:37" x14ac:dyDescent="0.4">
      <c r="A15" s="127" t="s">
        <v>1</v>
      </c>
      <c r="B15" s="128"/>
      <c r="C15" s="128"/>
      <c r="D15" s="128"/>
      <c r="E15" s="128"/>
      <c r="G15" s="7"/>
    </row>
    <row r="16" spans="1:37" x14ac:dyDescent="0.4">
      <c r="A16" s="132"/>
      <c r="B16" s="133"/>
      <c r="C16" s="133"/>
      <c r="D16" s="133"/>
      <c r="E16" s="133"/>
    </row>
    <row r="17" spans="1:9" x14ac:dyDescent="0.4">
      <c r="A17" s="6"/>
      <c r="B17" s="6"/>
      <c r="C17" s="6"/>
      <c r="D17" s="6"/>
      <c r="E17" s="6"/>
    </row>
    <row r="18" spans="1:9" x14ac:dyDescent="0.4">
      <c r="A18" s="127" t="s">
        <v>0</v>
      </c>
      <c r="B18" s="128"/>
      <c r="C18" s="128"/>
      <c r="D18" s="128"/>
      <c r="E18" s="128"/>
      <c r="F18" s="5"/>
      <c r="G18" s="4"/>
      <c r="H18" s="4"/>
      <c r="I18" s="3"/>
    </row>
    <row r="19" spans="1:9" ht="129" customHeight="1" x14ac:dyDescent="0.4">
      <c r="A19" s="130" t="s">
        <v>18</v>
      </c>
      <c r="B19" s="130"/>
      <c r="C19" s="130"/>
      <c r="D19" s="130"/>
      <c r="E19" s="130"/>
    </row>
    <row r="20" spans="1:9" ht="181.5" customHeight="1" x14ac:dyDescent="0.4">
      <c r="A20" s="130"/>
      <c r="B20" s="130"/>
      <c r="C20" s="130"/>
      <c r="D20" s="130"/>
      <c r="E20" s="130"/>
    </row>
    <row r="21" spans="1:9" x14ac:dyDescent="0.4"/>
    <row r="22" spans="1:9" x14ac:dyDescent="0.4"/>
    <row r="23" spans="1:9" x14ac:dyDescent="0.4"/>
    <row r="24" spans="1:9" x14ac:dyDescent="0.4"/>
    <row r="25" spans="1:9" x14ac:dyDescent="0.4"/>
    <row r="26" spans="1:9" x14ac:dyDescent="0.4"/>
    <row r="27" spans="1:9" x14ac:dyDescent="0.4"/>
    <row r="28" spans="1:9" x14ac:dyDescent="0.4"/>
  </sheetData>
  <mergeCells count="17">
    <mergeCell ref="A14:E14"/>
    <mergeCell ref="A15:E15"/>
    <mergeCell ref="A16:E16"/>
    <mergeCell ref="A18:E18"/>
    <mergeCell ref="A19:E20"/>
    <mergeCell ref="A13:B13"/>
    <mergeCell ref="A1:E1"/>
    <mergeCell ref="A2:E2"/>
    <mergeCell ref="A3:B3"/>
    <mergeCell ref="C3:E3"/>
    <mergeCell ref="A4:B4"/>
    <mergeCell ref="C4:F4"/>
    <mergeCell ref="A6:B6"/>
    <mergeCell ref="C6:E6"/>
    <mergeCell ref="A7:B7"/>
    <mergeCell ref="C7:D7"/>
    <mergeCell ref="E7:E8"/>
  </mergeCells>
  <dataValidations count="1">
    <dataValidation type="list" allowBlank="1" showInputMessage="1" showErrorMessage="1" sqref="AK8:AK9" xr:uid="{15302B1C-931E-41DA-ADDE-14CC75781C97}">
      <formula1>$AK$8:$AK$9</formula1>
    </dataValidation>
  </dataValidations>
  <pageMargins left="0.511811024" right="0.511811024" top="0.78740157499999996" bottom="0.78740157499999996" header="0.31496062000000002" footer="0.31496062000000002"/>
  <pageSetup paperSize="9" scale="77" orientation="landscape" r:id="rId1"/>
  <rowBreaks count="1" manualBreakCount="1">
    <brk id="10" max="6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1A868-8C9F-4BA4-A9BF-45D77E1C71FF}">
  <dimension ref="A1:AN28"/>
  <sheetViews>
    <sheetView view="pageBreakPreview" zoomScale="60" zoomScaleNormal="100" workbookViewId="0">
      <selection activeCell="D10" sqref="D10"/>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35" t="s">
        <v>34</v>
      </c>
      <c r="D3" s="135"/>
      <c r="E3" s="135"/>
      <c r="K3" s="15"/>
      <c r="L3" s="14"/>
      <c r="M3" s="14"/>
      <c r="N3" s="14"/>
      <c r="O3" s="14"/>
      <c r="P3" s="14"/>
      <c r="Q3" s="14"/>
      <c r="R3" s="14"/>
      <c r="S3" s="14"/>
      <c r="T3" s="14"/>
    </row>
    <row r="4" spans="1:37" ht="30.75" customHeight="1" x14ac:dyDescent="0.4">
      <c r="A4" s="126" t="s">
        <v>13</v>
      </c>
      <c r="B4" s="126"/>
      <c r="C4" s="135" t="s">
        <v>35</v>
      </c>
      <c r="D4" s="135"/>
      <c r="E4" s="135"/>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16.45" customHeight="1" x14ac:dyDescent="0.4">
      <c r="A9" s="24">
        <v>12</v>
      </c>
      <c r="B9" s="2" t="s">
        <v>36</v>
      </c>
      <c r="C9" s="10">
        <v>72000</v>
      </c>
      <c r="D9" s="10">
        <v>60000</v>
      </c>
      <c r="E9" s="11">
        <f t="shared" ref="E9" si="0">IFERROR(D9/C9*100-100,)</f>
        <v>-16.666666666666657</v>
      </c>
      <c r="J9" s="16"/>
      <c r="K9" s="15"/>
      <c r="L9" s="14"/>
      <c r="M9" s="14"/>
      <c r="N9" s="14"/>
      <c r="O9" s="14"/>
      <c r="P9" s="14"/>
      <c r="Q9" s="14"/>
      <c r="R9" s="14"/>
      <c r="S9" s="14"/>
      <c r="T9" s="14"/>
      <c r="AK9" s="1" t="s">
        <v>4</v>
      </c>
    </row>
    <row r="10" spans="1:37" s="8" customFormat="1" x14ac:dyDescent="0.25">
      <c r="A10" s="131" t="s">
        <v>2</v>
      </c>
      <c r="B10" s="131"/>
      <c r="C10" s="22">
        <f>SUM(C9:C9)</f>
        <v>72000</v>
      </c>
      <c r="D10" s="22">
        <f>SUM(D9:D9)</f>
        <v>60000</v>
      </c>
      <c r="E10" s="23">
        <f>IFERROR(D10/C10*100-100,)</f>
        <v>-16.666666666666657</v>
      </c>
      <c r="F10" s="9"/>
    </row>
    <row r="11" spans="1:37" x14ac:dyDescent="0.4">
      <c r="A11" s="129"/>
      <c r="B11" s="129"/>
      <c r="C11" s="129"/>
      <c r="D11" s="129"/>
      <c r="E11" s="129"/>
    </row>
    <row r="12" spans="1:37" x14ac:dyDescent="0.4">
      <c r="A12" s="127" t="s">
        <v>1</v>
      </c>
      <c r="B12" s="128"/>
      <c r="C12" s="128"/>
      <c r="D12" s="128"/>
      <c r="E12" s="128"/>
      <c r="G12" s="7"/>
    </row>
    <row r="13" spans="1:37" x14ac:dyDescent="0.4">
      <c r="A13" s="132"/>
      <c r="B13" s="133"/>
      <c r="C13" s="133"/>
      <c r="D13" s="133"/>
      <c r="E13" s="133"/>
    </row>
    <row r="14" spans="1:37" x14ac:dyDescent="0.4">
      <c r="A14" s="6"/>
      <c r="B14" s="6"/>
      <c r="C14" s="6"/>
      <c r="D14" s="6"/>
      <c r="E14" s="6"/>
    </row>
    <row r="15" spans="1:37" x14ac:dyDescent="0.4">
      <c r="A15" s="127" t="s">
        <v>0</v>
      </c>
      <c r="B15" s="128"/>
      <c r="C15" s="128"/>
      <c r="D15" s="128"/>
      <c r="E15" s="128"/>
      <c r="F15" s="5"/>
      <c r="G15" s="4"/>
      <c r="H15" s="4"/>
      <c r="I15" s="3"/>
    </row>
    <row r="16" spans="1:37" ht="129" customHeight="1" x14ac:dyDescent="0.4">
      <c r="A16" s="130" t="s">
        <v>18</v>
      </c>
      <c r="B16" s="130"/>
      <c r="C16" s="130"/>
      <c r="D16" s="130"/>
      <c r="E16" s="130"/>
    </row>
    <row r="17" spans="1:5" ht="181.5" customHeight="1" x14ac:dyDescent="0.4">
      <c r="A17" s="130"/>
      <c r="B17" s="130"/>
      <c r="C17" s="130"/>
      <c r="D17" s="130"/>
      <c r="E17" s="130"/>
    </row>
    <row r="18" spans="1:5" x14ac:dyDescent="0.4"/>
    <row r="19" spans="1:5" x14ac:dyDescent="0.4"/>
    <row r="20" spans="1:5" x14ac:dyDescent="0.4"/>
    <row r="21" spans="1:5" x14ac:dyDescent="0.4"/>
    <row r="22" spans="1:5" x14ac:dyDescent="0.4"/>
    <row r="23" spans="1:5" x14ac:dyDescent="0.4"/>
    <row r="24" spans="1:5" x14ac:dyDescent="0.4"/>
    <row r="25" spans="1:5" x14ac:dyDescent="0.4"/>
    <row r="26" spans="1:5" x14ac:dyDescent="0.4"/>
    <row r="27" spans="1:5" x14ac:dyDescent="0.4"/>
    <row r="28" spans="1:5" x14ac:dyDescent="0.4"/>
  </sheetData>
  <mergeCells count="17">
    <mergeCell ref="A11:E11"/>
    <mergeCell ref="A12:E12"/>
    <mergeCell ref="A13:E13"/>
    <mergeCell ref="A15:E15"/>
    <mergeCell ref="A16:E17"/>
    <mergeCell ref="A10:B10"/>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F2F8941E-66D0-4669-A959-D16180E1EC94}">
      <formula1>$AK$8:$AK$9</formula1>
    </dataValidation>
  </dataValidations>
  <pageMargins left="0.511811024" right="0.511811024" top="0.78740157499999996" bottom="0.78740157499999996" header="0.31496062000000002" footer="0.31496062000000002"/>
  <pageSetup paperSize="9" scale="88" orientation="landscape" r:id="rId1"/>
  <rowBreaks count="1" manualBreakCount="1">
    <brk id="1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FA6CF-032F-4967-885F-3712434CEE4C}">
  <dimension ref="A1:AN29"/>
  <sheetViews>
    <sheetView view="pageBreakPreview" topLeftCell="A4" zoomScale="60" zoomScaleNormal="100" workbookViewId="0">
      <selection activeCell="A13" sqref="A13:E13"/>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35" t="s">
        <v>51</v>
      </c>
      <c r="D3" s="135"/>
      <c r="E3" s="135"/>
      <c r="K3" s="15"/>
      <c r="L3" s="14"/>
      <c r="M3" s="14"/>
      <c r="N3" s="14"/>
      <c r="O3" s="14"/>
      <c r="P3" s="14"/>
      <c r="Q3" s="14"/>
      <c r="R3" s="14"/>
      <c r="S3" s="14"/>
      <c r="T3" s="14"/>
    </row>
    <row r="4" spans="1:37" ht="47.45" customHeight="1" x14ac:dyDescent="0.4">
      <c r="A4" s="126" t="s">
        <v>13</v>
      </c>
      <c r="B4" s="126"/>
      <c r="C4" s="135" t="s">
        <v>52</v>
      </c>
      <c r="D4" s="135"/>
      <c r="E4" s="135"/>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08" customHeight="1" x14ac:dyDescent="0.4">
      <c r="A9" s="24">
        <v>7</v>
      </c>
      <c r="B9" s="2" t="s">
        <v>53</v>
      </c>
      <c r="C9" s="10">
        <v>0</v>
      </c>
      <c r="D9" s="10">
        <v>0</v>
      </c>
      <c r="E9" s="11">
        <f t="shared" ref="E9:E11" si="0">IFERROR(D9/C9*100-100,)</f>
        <v>0</v>
      </c>
      <c r="J9" s="16"/>
      <c r="K9" s="15"/>
      <c r="L9" s="14"/>
      <c r="M9" s="14"/>
      <c r="N9" s="14"/>
      <c r="O9" s="14"/>
      <c r="P9" s="14"/>
      <c r="Q9" s="14"/>
      <c r="R9" s="14"/>
      <c r="S9" s="14"/>
      <c r="T9" s="14"/>
      <c r="AK9" s="1" t="s">
        <v>4</v>
      </c>
    </row>
    <row r="10" spans="1:37" ht="77.45" customHeight="1" x14ac:dyDescent="0.4">
      <c r="A10" s="24">
        <v>2</v>
      </c>
      <c r="B10" s="12" t="s">
        <v>55</v>
      </c>
      <c r="C10" s="10">
        <v>0</v>
      </c>
      <c r="D10" s="10">
        <v>0</v>
      </c>
      <c r="E10" s="11"/>
      <c r="J10" s="16"/>
      <c r="K10" s="15"/>
      <c r="L10" s="14"/>
      <c r="M10" s="14"/>
      <c r="N10" s="14"/>
      <c r="O10" s="14"/>
      <c r="P10" s="14"/>
      <c r="Q10" s="14"/>
      <c r="R10" s="14"/>
      <c r="S10" s="14"/>
      <c r="T10" s="14"/>
    </row>
    <row r="11" spans="1:37" ht="32.25" customHeight="1" x14ac:dyDescent="0.4">
      <c r="A11" s="24">
        <v>1</v>
      </c>
      <c r="B11" s="12" t="s">
        <v>54</v>
      </c>
      <c r="C11" s="10">
        <v>0</v>
      </c>
      <c r="D11" s="10">
        <v>8000</v>
      </c>
      <c r="E11" s="11">
        <f t="shared" si="0"/>
        <v>0</v>
      </c>
      <c r="K11" s="15"/>
      <c r="L11" s="14"/>
      <c r="M11" s="14"/>
      <c r="N11" s="14"/>
      <c r="O11" s="14"/>
      <c r="P11" s="14"/>
      <c r="Q11" s="14"/>
      <c r="R11" s="14"/>
      <c r="S11" s="14"/>
      <c r="T11" s="14"/>
      <c r="AK11" s="1" t="s">
        <v>3</v>
      </c>
    </row>
    <row r="12" spans="1:37" s="8" customFormat="1" x14ac:dyDescent="0.25">
      <c r="A12" s="131" t="s">
        <v>2</v>
      </c>
      <c r="B12" s="131"/>
      <c r="C12" s="22">
        <f>SUM(C9:C11)</f>
        <v>0</v>
      </c>
      <c r="D12" s="22">
        <f>SUM(D9:D11)</f>
        <v>8000</v>
      </c>
      <c r="E12" s="23">
        <f>IFERROR(D12/C12*100-100,)</f>
        <v>0</v>
      </c>
      <c r="F12" s="9"/>
    </row>
    <row r="13" spans="1:37" x14ac:dyDescent="0.4">
      <c r="A13" s="129"/>
      <c r="B13" s="129"/>
      <c r="C13" s="129"/>
      <c r="D13" s="129"/>
      <c r="E13" s="129"/>
    </row>
    <row r="14" spans="1:37" x14ac:dyDescent="0.4">
      <c r="A14" s="127" t="s">
        <v>1</v>
      </c>
      <c r="B14" s="128"/>
      <c r="C14" s="128"/>
      <c r="D14" s="128"/>
      <c r="E14" s="128"/>
      <c r="G14" s="7"/>
    </row>
    <row r="15" spans="1:37" x14ac:dyDescent="0.4">
      <c r="A15" s="132"/>
      <c r="B15" s="133"/>
      <c r="C15" s="133"/>
      <c r="D15" s="133"/>
      <c r="E15" s="133"/>
    </row>
    <row r="16" spans="1:37" x14ac:dyDescent="0.4">
      <c r="A16" s="6"/>
      <c r="B16" s="6"/>
      <c r="C16" s="6"/>
      <c r="D16" s="6"/>
      <c r="E16" s="6"/>
    </row>
    <row r="17" spans="1:9" x14ac:dyDescent="0.4">
      <c r="A17" s="127" t="s">
        <v>0</v>
      </c>
      <c r="B17" s="128"/>
      <c r="C17" s="128"/>
      <c r="D17" s="128"/>
      <c r="E17" s="128"/>
      <c r="F17" s="5"/>
      <c r="G17" s="4"/>
      <c r="H17" s="4"/>
      <c r="I17" s="3"/>
    </row>
    <row r="18" spans="1:9" ht="129" customHeight="1" x14ac:dyDescent="0.4">
      <c r="A18" s="130" t="s">
        <v>18</v>
      </c>
      <c r="B18" s="130"/>
      <c r="C18" s="130"/>
      <c r="D18" s="130"/>
      <c r="E18" s="130"/>
    </row>
    <row r="19" spans="1:9" ht="181.5" customHeight="1" x14ac:dyDescent="0.4">
      <c r="A19" s="130"/>
      <c r="B19" s="130"/>
      <c r="C19" s="130"/>
      <c r="D19" s="130"/>
      <c r="E19" s="130"/>
    </row>
    <row r="20" spans="1:9" x14ac:dyDescent="0.4"/>
    <row r="21" spans="1:9" x14ac:dyDescent="0.4"/>
    <row r="22" spans="1:9" x14ac:dyDescent="0.4"/>
    <row r="23" spans="1:9" x14ac:dyDescent="0.4"/>
    <row r="24" spans="1:9" x14ac:dyDescent="0.4"/>
    <row r="25" spans="1:9" x14ac:dyDescent="0.4"/>
    <row r="26" spans="1:9" x14ac:dyDescent="0.4"/>
    <row r="27" spans="1:9" x14ac:dyDescent="0.4"/>
    <row r="28" spans="1:9" x14ac:dyDescent="0.4"/>
    <row r="29" spans="1:9" x14ac:dyDescent="0.4"/>
  </sheetData>
  <mergeCells count="17">
    <mergeCell ref="A13:E13"/>
    <mergeCell ref="A14:E14"/>
    <mergeCell ref="A15:E15"/>
    <mergeCell ref="A17:E17"/>
    <mergeCell ref="A18:E19"/>
    <mergeCell ref="A12:B12"/>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10" xr:uid="{9E372C7C-0E9F-468F-A274-CB84948B066C}">
      <formula1>$AK$8:$AK$9</formula1>
    </dataValidation>
  </dataValidations>
  <pageMargins left="0.511811024" right="0.511811024" top="0.78740157499999996" bottom="0.78740157499999996" header="0.31496062000000002" footer="0.31496062000000002"/>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12D5-E525-4E30-A6E0-C39AF2C3FC88}">
  <dimension ref="A1:AN33"/>
  <sheetViews>
    <sheetView view="pageBreakPreview" topLeftCell="A4" zoomScale="60" zoomScaleNormal="100" workbookViewId="0">
      <selection activeCell="C4" sqref="C4:E4"/>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ht="49.15" customHeight="1" x14ac:dyDescent="0.4">
      <c r="A3" s="125" t="s">
        <v>14</v>
      </c>
      <c r="B3" s="126"/>
      <c r="C3" s="119" t="s">
        <v>128</v>
      </c>
      <c r="D3" s="119"/>
      <c r="E3" s="119"/>
      <c r="K3" s="15"/>
      <c r="L3" s="14"/>
      <c r="M3" s="14"/>
      <c r="N3" s="14"/>
      <c r="O3" s="14"/>
      <c r="P3" s="14"/>
      <c r="Q3" s="14"/>
      <c r="R3" s="14"/>
      <c r="S3" s="14"/>
      <c r="T3" s="14"/>
    </row>
    <row r="4" spans="1:37" ht="30.75" customHeight="1" x14ac:dyDescent="0.4">
      <c r="A4" s="126" t="s">
        <v>13</v>
      </c>
      <c r="B4" s="126"/>
      <c r="C4" s="119" t="s">
        <v>56</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21.9" customHeight="1" x14ac:dyDescent="0.4">
      <c r="A9" s="24">
        <v>11</v>
      </c>
      <c r="B9" s="36" t="s">
        <v>59</v>
      </c>
      <c r="C9" s="10">
        <v>0</v>
      </c>
      <c r="D9" s="10">
        <v>0</v>
      </c>
      <c r="E9" s="11"/>
      <c r="J9" s="16"/>
      <c r="K9" s="15"/>
      <c r="L9" s="14"/>
      <c r="M9" s="14"/>
      <c r="N9" s="14"/>
      <c r="O9" s="14"/>
      <c r="P9" s="14"/>
      <c r="Q9" s="14"/>
      <c r="R9" s="14"/>
      <c r="S9" s="14"/>
      <c r="T9" s="14"/>
    </row>
    <row r="10" spans="1:37" ht="36" customHeight="1" x14ac:dyDescent="0.4">
      <c r="A10" s="24">
        <v>4</v>
      </c>
      <c r="B10" s="2" t="s">
        <v>129</v>
      </c>
      <c r="C10" s="10">
        <v>4500</v>
      </c>
      <c r="D10" s="10">
        <v>4500</v>
      </c>
      <c r="E10" s="11"/>
      <c r="J10" s="16"/>
      <c r="K10" s="15"/>
      <c r="L10" s="14"/>
      <c r="M10" s="14"/>
      <c r="N10" s="14"/>
      <c r="O10" s="14"/>
      <c r="P10" s="14"/>
      <c r="Q10" s="14"/>
      <c r="R10" s="14"/>
      <c r="S10" s="14"/>
      <c r="T10" s="14"/>
    </row>
    <row r="11" spans="1:37" ht="197.45" customHeight="1" x14ac:dyDescent="0.4">
      <c r="A11" s="24">
        <v>4</v>
      </c>
      <c r="B11" s="36" t="s">
        <v>130</v>
      </c>
      <c r="C11" s="10">
        <v>5000</v>
      </c>
      <c r="D11" s="10">
        <v>2000</v>
      </c>
      <c r="E11" s="11"/>
      <c r="J11" s="16"/>
      <c r="K11" s="15"/>
      <c r="L11" s="14"/>
      <c r="M11" s="14"/>
      <c r="N11" s="14"/>
      <c r="O11" s="14"/>
      <c r="P11" s="14"/>
      <c r="Q11" s="14"/>
      <c r="R11" s="14"/>
      <c r="S11" s="14"/>
      <c r="T11" s="14"/>
    </row>
    <row r="12" spans="1:37" ht="106.15" customHeight="1" x14ac:dyDescent="0.4">
      <c r="A12" s="24">
        <v>1</v>
      </c>
      <c r="B12" s="36" t="s">
        <v>133</v>
      </c>
      <c r="C12" s="10">
        <v>1500</v>
      </c>
      <c r="D12" s="10">
        <v>1500</v>
      </c>
      <c r="E12" s="11"/>
      <c r="J12" s="16"/>
      <c r="K12" s="15"/>
      <c r="L12" s="14"/>
      <c r="M12" s="14"/>
      <c r="N12" s="14"/>
      <c r="O12" s="14"/>
      <c r="P12" s="14"/>
      <c r="Q12" s="14"/>
      <c r="R12" s="14"/>
      <c r="S12" s="14"/>
      <c r="T12" s="14"/>
    </row>
    <row r="13" spans="1:37" ht="123.6" customHeight="1" x14ac:dyDescent="0.4">
      <c r="A13" s="24">
        <v>2</v>
      </c>
      <c r="B13" s="36" t="s">
        <v>132</v>
      </c>
      <c r="C13" s="10">
        <v>5000</v>
      </c>
      <c r="D13" s="10">
        <v>0</v>
      </c>
      <c r="E13" s="11"/>
      <c r="J13" s="16"/>
      <c r="K13" s="15"/>
      <c r="L13" s="14"/>
      <c r="M13" s="14"/>
      <c r="N13" s="14"/>
      <c r="O13" s="14"/>
      <c r="P13" s="14"/>
      <c r="Q13" s="14"/>
      <c r="R13" s="14"/>
      <c r="S13" s="14"/>
      <c r="T13" s="14"/>
    </row>
    <row r="14" spans="1:37" ht="86.45" customHeight="1" x14ac:dyDescent="0.4">
      <c r="A14" s="24">
        <v>10</v>
      </c>
      <c r="B14" s="36" t="s">
        <v>131</v>
      </c>
      <c r="C14" s="10">
        <v>0</v>
      </c>
      <c r="D14" s="10">
        <v>0</v>
      </c>
      <c r="E14" s="11">
        <f t="shared" ref="E14" si="0">IFERROR(D14/C14*100-100,)</f>
        <v>0</v>
      </c>
      <c r="J14" s="16"/>
      <c r="K14" s="15"/>
      <c r="L14" s="14"/>
      <c r="M14" s="14"/>
      <c r="N14" s="14"/>
      <c r="O14" s="14"/>
      <c r="P14" s="14"/>
      <c r="Q14" s="14"/>
      <c r="R14" s="14"/>
      <c r="S14" s="14"/>
      <c r="T14" s="14"/>
      <c r="AK14" s="1" t="s">
        <v>4</v>
      </c>
    </row>
    <row r="15" spans="1:37" s="8" customFormat="1" x14ac:dyDescent="0.25">
      <c r="A15" s="131" t="s">
        <v>2</v>
      </c>
      <c r="B15" s="131"/>
      <c r="C15" s="22">
        <f>SUM(C9:C14)</f>
        <v>16000</v>
      </c>
      <c r="D15" s="22">
        <f>SUM(D9:D14)</f>
        <v>8000</v>
      </c>
      <c r="E15" s="23">
        <f>IFERROR(D15/C15*100-100,)</f>
        <v>-50</v>
      </c>
      <c r="F15" s="9"/>
    </row>
    <row r="16" spans="1:37" x14ac:dyDescent="0.4">
      <c r="A16" s="129"/>
      <c r="B16" s="129"/>
      <c r="C16" s="129"/>
      <c r="D16" s="129"/>
      <c r="E16" s="129"/>
    </row>
    <row r="17" spans="1:9" x14ac:dyDescent="0.4">
      <c r="A17" s="127" t="s">
        <v>1</v>
      </c>
      <c r="B17" s="128"/>
      <c r="C17" s="128"/>
      <c r="D17" s="128"/>
      <c r="E17" s="128"/>
      <c r="G17" s="7"/>
    </row>
    <row r="18" spans="1:9" x14ac:dyDescent="0.4">
      <c r="A18" s="132"/>
      <c r="B18" s="133"/>
      <c r="C18" s="133"/>
      <c r="D18" s="133"/>
      <c r="E18" s="133"/>
    </row>
    <row r="19" spans="1:9" x14ac:dyDescent="0.4">
      <c r="A19" s="6"/>
      <c r="B19" s="6"/>
      <c r="C19" s="6"/>
      <c r="D19" s="6"/>
      <c r="E19" s="6"/>
    </row>
    <row r="20" spans="1:9" x14ac:dyDescent="0.4">
      <c r="A20" s="127" t="s">
        <v>0</v>
      </c>
      <c r="B20" s="128"/>
      <c r="C20" s="128"/>
      <c r="D20" s="128"/>
      <c r="E20" s="128"/>
      <c r="F20" s="5"/>
      <c r="G20" s="4"/>
      <c r="H20" s="4"/>
      <c r="I20" s="3"/>
    </row>
    <row r="21" spans="1:9" ht="129" customHeight="1" x14ac:dyDescent="0.4">
      <c r="A21" s="130" t="s">
        <v>18</v>
      </c>
      <c r="B21" s="130"/>
      <c r="C21" s="130"/>
      <c r="D21" s="130"/>
      <c r="E21" s="130"/>
    </row>
    <row r="22" spans="1:9" ht="181.5" customHeight="1" x14ac:dyDescent="0.4">
      <c r="A22" s="130"/>
      <c r="B22" s="130"/>
      <c r="C22" s="130"/>
      <c r="D22" s="130"/>
      <c r="E22" s="130"/>
    </row>
    <row r="23" spans="1:9" x14ac:dyDescent="0.4"/>
    <row r="24" spans="1:9" x14ac:dyDescent="0.4"/>
    <row r="25" spans="1:9" x14ac:dyDescent="0.4"/>
    <row r="26" spans="1:9" x14ac:dyDescent="0.4"/>
    <row r="27" spans="1:9" x14ac:dyDescent="0.4"/>
    <row r="28" spans="1:9" x14ac:dyDescent="0.4"/>
    <row r="29" spans="1:9" x14ac:dyDescent="0.4"/>
    <row r="30" spans="1:9" x14ac:dyDescent="0.4"/>
    <row r="31" spans="1:9" x14ac:dyDescent="0.4"/>
    <row r="32" spans="1:9" x14ac:dyDescent="0.4"/>
    <row r="33" x14ac:dyDescent="0.4"/>
  </sheetData>
  <mergeCells count="17">
    <mergeCell ref="A16:E16"/>
    <mergeCell ref="A17:E17"/>
    <mergeCell ref="A18:E18"/>
    <mergeCell ref="A20:E20"/>
    <mergeCell ref="A21:E22"/>
    <mergeCell ref="A15:B15"/>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14" xr:uid="{CC8FF251-A539-4DF4-97F1-DDA274F52418}">
      <formula1>$AK$8:$AK$14</formula1>
    </dataValidation>
  </dataValidations>
  <pageMargins left="0.511811024" right="0.511811024" top="0.78740157499999996" bottom="0.78740157499999996" header="0.31496062000000002" footer="0.31496062000000002"/>
  <pageSetup paperSize="9" scale="63" orientation="landscape" r:id="rId1"/>
  <rowBreaks count="1" manualBreakCount="1">
    <brk id="1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3A546-64EC-41E2-BC42-ECFA40A1343F}">
  <dimension ref="A1:AN31"/>
  <sheetViews>
    <sheetView view="pageBreakPreview" topLeftCell="A11" zoomScale="60" zoomScaleNormal="100" workbookViewId="0">
      <selection activeCell="A23" sqref="A22:E24"/>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19" t="s">
        <v>57</v>
      </c>
      <c r="D3" s="119"/>
      <c r="E3" s="119"/>
      <c r="K3" s="15"/>
      <c r="L3" s="14"/>
      <c r="M3" s="14"/>
      <c r="N3" s="14"/>
      <c r="O3" s="14"/>
      <c r="P3" s="14"/>
      <c r="Q3" s="14"/>
      <c r="R3" s="14"/>
      <c r="S3" s="14"/>
      <c r="T3" s="14"/>
    </row>
    <row r="4" spans="1:37" ht="30.75" customHeight="1" x14ac:dyDescent="0.4">
      <c r="A4" s="126" t="s">
        <v>13</v>
      </c>
      <c r="B4" s="126"/>
      <c r="C4" s="119" t="s">
        <v>58</v>
      </c>
      <c r="D4" s="119"/>
      <c r="E4" s="119"/>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94.15" customHeight="1" x14ac:dyDescent="0.4">
      <c r="A9" s="24">
        <v>11</v>
      </c>
      <c r="B9" s="12" t="s">
        <v>62</v>
      </c>
      <c r="C9" s="10">
        <v>0</v>
      </c>
      <c r="D9" s="10">
        <v>0</v>
      </c>
      <c r="E9" s="11">
        <f t="shared" ref="E9:E16" si="0">IFERROR(D9/C9*100-100,)</f>
        <v>0</v>
      </c>
      <c r="J9" s="16"/>
      <c r="K9" s="15"/>
      <c r="L9" s="14"/>
      <c r="M9" s="14"/>
      <c r="N9" s="14"/>
      <c r="O9" s="14"/>
      <c r="P9" s="14"/>
      <c r="Q9" s="14"/>
      <c r="R9" s="14"/>
      <c r="S9" s="14"/>
      <c r="T9" s="14"/>
      <c r="AK9" s="1" t="s">
        <v>4</v>
      </c>
    </row>
    <row r="10" spans="1:37" ht="58.9" customHeight="1" x14ac:dyDescent="0.4">
      <c r="A10" s="24">
        <v>6</v>
      </c>
      <c r="B10" s="12" t="s">
        <v>144</v>
      </c>
      <c r="C10" s="10">
        <v>0</v>
      </c>
      <c r="D10" s="10">
        <v>2000</v>
      </c>
      <c r="E10" s="11">
        <f t="shared" si="0"/>
        <v>0</v>
      </c>
      <c r="K10" s="15"/>
      <c r="L10" s="14"/>
      <c r="M10" s="14"/>
      <c r="N10" s="14"/>
      <c r="O10" s="14"/>
      <c r="P10" s="14"/>
      <c r="Q10" s="14"/>
      <c r="R10" s="14"/>
      <c r="S10" s="14"/>
      <c r="T10" s="14"/>
      <c r="AK10" s="1" t="s">
        <v>3</v>
      </c>
    </row>
    <row r="11" spans="1:37" ht="85.15" customHeight="1" x14ac:dyDescent="0.4">
      <c r="A11" s="24">
        <v>4</v>
      </c>
      <c r="B11" s="12" t="s">
        <v>145</v>
      </c>
      <c r="C11" s="10">
        <v>4500</v>
      </c>
      <c r="D11" s="10">
        <v>2000</v>
      </c>
      <c r="E11" s="11"/>
      <c r="K11" s="15"/>
      <c r="L11" s="14"/>
      <c r="M11" s="14"/>
      <c r="N11" s="14"/>
      <c r="O11" s="14"/>
      <c r="P11" s="14"/>
      <c r="Q11" s="14"/>
      <c r="R11" s="14"/>
      <c r="S11" s="14"/>
      <c r="T11" s="14"/>
    </row>
    <row r="12" spans="1:37" ht="94.15" customHeight="1" x14ac:dyDescent="0.4">
      <c r="A12" s="24">
        <v>6</v>
      </c>
      <c r="B12" s="12" t="s">
        <v>146</v>
      </c>
      <c r="C12" s="10">
        <v>7500</v>
      </c>
      <c r="D12" s="10">
        <v>2000</v>
      </c>
      <c r="E12" s="11">
        <f t="shared" si="0"/>
        <v>-73.333333333333329</v>
      </c>
      <c r="K12" s="15"/>
      <c r="L12" s="14"/>
      <c r="M12" s="14"/>
      <c r="N12" s="14"/>
      <c r="O12" s="14"/>
      <c r="P12" s="14"/>
      <c r="Q12" s="14"/>
      <c r="R12" s="14"/>
      <c r="S12" s="14"/>
      <c r="T12" s="14"/>
    </row>
    <row r="13" spans="1:37" ht="63" customHeight="1" x14ac:dyDescent="0.4">
      <c r="A13" s="24">
        <v>7</v>
      </c>
      <c r="B13" s="12" t="s">
        <v>147</v>
      </c>
      <c r="C13" s="10">
        <v>0</v>
      </c>
      <c r="D13" s="10">
        <v>0</v>
      </c>
      <c r="E13" s="11"/>
      <c r="K13" s="15"/>
      <c r="L13" s="14"/>
      <c r="M13" s="14"/>
      <c r="N13" s="14"/>
      <c r="O13" s="14"/>
      <c r="P13" s="14"/>
      <c r="Q13" s="14"/>
      <c r="R13" s="14"/>
      <c r="S13" s="14"/>
      <c r="T13" s="14"/>
    </row>
    <row r="14" spans="1:37" ht="63" customHeight="1" x14ac:dyDescent="0.4">
      <c r="A14" s="24">
        <v>8</v>
      </c>
      <c r="B14" s="12" t="s">
        <v>148</v>
      </c>
      <c r="C14" s="10">
        <v>0</v>
      </c>
      <c r="D14" s="10">
        <v>0</v>
      </c>
      <c r="E14" s="11">
        <f t="shared" si="0"/>
        <v>0</v>
      </c>
      <c r="K14" s="15"/>
      <c r="L14" s="14"/>
      <c r="M14" s="14"/>
      <c r="N14" s="14"/>
      <c r="O14" s="14"/>
      <c r="P14" s="14"/>
      <c r="Q14" s="14"/>
      <c r="R14" s="14"/>
      <c r="S14" s="14"/>
      <c r="T14" s="14"/>
    </row>
    <row r="15" spans="1:37" ht="74.45" customHeight="1" x14ac:dyDescent="0.4">
      <c r="A15" s="24">
        <v>1</v>
      </c>
      <c r="B15" s="12" t="s">
        <v>158</v>
      </c>
      <c r="C15" s="10"/>
      <c r="D15" s="10">
        <v>6500</v>
      </c>
      <c r="E15" s="11"/>
      <c r="K15" s="15"/>
      <c r="L15" s="14"/>
      <c r="M15" s="14"/>
      <c r="N15" s="14"/>
      <c r="O15" s="14"/>
      <c r="P15" s="14"/>
      <c r="Q15" s="14"/>
      <c r="R15" s="14"/>
      <c r="S15" s="14"/>
      <c r="T15" s="14"/>
    </row>
    <row r="16" spans="1:37" ht="63" customHeight="1" x14ac:dyDescent="0.4">
      <c r="A16" s="24">
        <v>1</v>
      </c>
      <c r="B16" s="12" t="s">
        <v>157</v>
      </c>
      <c r="C16" s="10">
        <v>0</v>
      </c>
      <c r="D16" s="10">
        <v>1500</v>
      </c>
      <c r="E16" s="11">
        <f t="shared" si="0"/>
        <v>0</v>
      </c>
      <c r="K16" s="15"/>
      <c r="L16" s="14"/>
      <c r="M16" s="14"/>
      <c r="N16" s="14"/>
      <c r="O16" s="14"/>
      <c r="P16" s="14"/>
      <c r="Q16" s="14"/>
      <c r="R16" s="14"/>
      <c r="S16" s="14"/>
      <c r="T16" s="14"/>
    </row>
    <row r="17" spans="1:9" s="8" customFormat="1" x14ac:dyDescent="0.25">
      <c r="A17" s="131" t="s">
        <v>2</v>
      </c>
      <c r="B17" s="131"/>
      <c r="C17" s="22">
        <f>SUM(C9:C16)</f>
        <v>12000</v>
      </c>
      <c r="D17" s="22">
        <f>SUM(D9:D16)</f>
        <v>14000</v>
      </c>
      <c r="E17" s="23">
        <f>IFERROR(D17/C17*100-100,)</f>
        <v>16.666666666666671</v>
      </c>
      <c r="F17" s="9"/>
    </row>
    <row r="18" spans="1:9" x14ac:dyDescent="0.4">
      <c r="A18" s="129"/>
      <c r="B18" s="129"/>
      <c r="C18" s="129"/>
      <c r="D18" s="129"/>
      <c r="E18" s="129"/>
    </row>
    <row r="19" spans="1:9" x14ac:dyDescent="0.4">
      <c r="A19" s="127" t="s">
        <v>1</v>
      </c>
      <c r="B19" s="128"/>
      <c r="C19" s="128"/>
      <c r="D19" s="128"/>
      <c r="E19" s="128"/>
      <c r="G19" s="7"/>
    </row>
    <row r="20" spans="1:9" x14ac:dyDescent="0.4">
      <c r="A20" s="132"/>
      <c r="B20" s="133"/>
      <c r="C20" s="133"/>
      <c r="D20" s="133"/>
      <c r="E20" s="133"/>
    </row>
    <row r="21" spans="1:9" x14ac:dyDescent="0.4">
      <c r="A21" s="6"/>
      <c r="B21" s="6"/>
      <c r="C21" s="6"/>
      <c r="D21" s="6"/>
      <c r="E21" s="6"/>
    </row>
    <row r="22" spans="1:9" x14ac:dyDescent="0.4">
      <c r="A22" s="127" t="s">
        <v>0</v>
      </c>
      <c r="B22" s="128"/>
      <c r="C22" s="128"/>
      <c r="D22" s="128"/>
      <c r="E22" s="128"/>
      <c r="F22" s="5"/>
      <c r="G22" s="4"/>
      <c r="H22" s="4"/>
      <c r="I22" s="3"/>
    </row>
    <row r="23" spans="1:9" ht="129" customHeight="1" x14ac:dyDescent="0.4">
      <c r="A23" s="130" t="s">
        <v>18</v>
      </c>
      <c r="B23" s="130"/>
      <c r="C23" s="130"/>
      <c r="D23" s="130"/>
      <c r="E23" s="130"/>
    </row>
    <row r="24" spans="1:9" ht="181.5" customHeight="1" x14ac:dyDescent="0.4">
      <c r="A24" s="130"/>
      <c r="B24" s="130"/>
      <c r="C24" s="130"/>
      <c r="D24" s="130"/>
      <c r="E24" s="130"/>
    </row>
    <row r="25" spans="1:9" x14ac:dyDescent="0.4"/>
    <row r="26" spans="1:9" x14ac:dyDescent="0.4"/>
    <row r="27" spans="1:9" x14ac:dyDescent="0.4"/>
    <row r="28" spans="1:9" x14ac:dyDescent="0.4"/>
    <row r="29" spans="1:9" x14ac:dyDescent="0.4"/>
    <row r="30" spans="1:9" x14ac:dyDescent="0.4"/>
    <row r="31" spans="1:9" x14ac:dyDescent="0.4"/>
  </sheetData>
  <mergeCells count="17">
    <mergeCell ref="A18:E18"/>
    <mergeCell ref="A19:E19"/>
    <mergeCell ref="A20:E20"/>
    <mergeCell ref="A22:E22"/>
    <mergeCell ref="A23:E24"/>
    <mergeCell ref="A17:B17"/>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36382E6D-F535-46EF-8D16-8AC57C8B474A}">
      <formula1>$AK$8:$AK$9</formula1>
    </dataValidation>
  </dataValidations>
  <pageMargins left="0.511811024" right="0.511811024" top="0.78740157499999996" bottom="0.78740157499999996" header="0.31496062000000002" footer="0.31496062000000002"/>
  <pageSetup paperSize="9" scale="68" orientation="landscape" r:id="rId1"/>
  <rowBreaks count="2" manualBreakCount="2">
    <brk id="12" max="16383" man="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AB709-7548-42B5-8340-A19B7B36BECF}">
  <dimension ref="A1:AN33"/>
  <sheetViews>
    <sheetView view="pageBreakPreview" topLeftCell="A14" zoomScale="60" zoomScaleNormal="100" workbookViewId="0">
      <selection activeCell="B16" sqref="B16"/>
    </sheetView>
  </sheetViews>
  <sheetFormatPr defaultColWidth="0" defaultRowHeight="26.25" zeroHeight="1" x14ac:dyDescent="0.4"/>
  <cols>
    <col min="1" max="1" width="18.42578125" style="2" customWidth="1"/>
    <col min="2" max="2" width="79.7109375" style="2" customWidth="1"/>
    <col min="3" max="4" width="18.42578125" style="2" customWidth="1"/>
    <col min="5" max="5" width="8.7109375" style="2" bestFit="1" customWidth="1"/>
    <col min="6" max="6" width="10.28515625" style="2" bestFit="1" customWidth="1"/>
    <col min="7" max="40" width="0" style="1" hidden="1" customWidth="1"/>
    <col min="41" max="16384" width="36.85546875" style="1" hidden="1"/>
  </cols>
  <sheetData>
    <row r="1" spans="1:37" x14ac:dyDescent="0.4">
      <c r="A1" s="122" t="s">
        <v>17</v>
      </c>
      <c r="B1" s="123"/>
      <c r="C1" s="123"/>
      <c r="D1" s="123"/>
      <c r="E1" s="123"/>
    </row>
    <row r="2" spans="1:37" ht="63.75" customHeight="1" x14ac:dyDescent="0.4">
      <c r="A2" s="124" t="s">
        <v>19</v>
      </c>
      <c r="B2" s="124"/>
      <c r="C2" s="124"/>
      <c r="D2" s="124"/>
      <c r="E2" s="124"/>
    </row>
    <row r="3" spans="1:37" x14ac:dyDescent="0.4">
      <c r="A3" s="125" t="s">
        <v>14</v>
      </c>
      <c r="B3" s="126"/>
      <c r="C3" s="135" t="s">
        <v>60</v>
      </c>
      <c r="D3" s="135"/>
      <c r="E3" s="135"/>
      <c r="K3" s="15"/>
      <c r="L3" s="14"/>
      <c r="M3" s="14"/>
      <c r="N3" s="14"/>
      <c r="O3" s="14"/>
      <c r="P3" s="14"/>
      <c r="Q3" s="14"/>
      <c r="R3" s="14"/>
      <c r="S3" s="14"/>
      <c r="T3" s="14"/>
    </row>
    <row r="4" spans="1:37" ht="49.15" customHeight="1" x14ac:dyDescent="0.4">
      <c r="A4" s="126" t="s">
        <v>13</v>
      </c>
      <c r="B4" s="126"/>
      <c r="C4" s="135" t="s">
        <v>61</v>
      </c>
      <c r="D4" s="135"/>
      <c r="E4" s="135"/>
      <c r="S4" s="14"/>
      <c r="T4" s="14"/>
    </row>
    <row r="5" spans="1:37" s="3" customFormat="1" ht="49.5" customHeight="1" x14ac:dyDescent="0.4">
      <c r="A5" s="20"/>
      <c r="B5" s="20"/>
      <c r="C5" s="19"/>
      <c r="D5" s="19"/>
      <c r="E5" s="19"/>
      <c r="F5" s="18"/>
      <c r="K5" s="17"/>
      <c r="L5" s="16"/>
      <c r="M5" s="16"/>
      <c r="N5" s="16"/>
      <c r="O5" s="16"/>
      <c r="P5" s="16"/>
      <c r="Q5" s="16"/>
      <c r="R5" s="16"/>
      <c r="S5" s="16"/>
      <c r="T5" s="16"/>
    </row>
    <row r="6" spans="1:37" x14ac:dyDescent="0.4">
      <c r="A6" s="117" t="s">
        <v>12</v>
      </c>
      <c r="B6" s="118"/>
      <c r="C6" s="117" t="s">
        <v>11</v>
      </c>
      <c r="D6" s="118"/>
      <c r="E6" s="120"/>
      <c r="J6" s="16"/>
      <c r="K6" s="16"/>
      <c r="L6" s="16"/>
      <c r="M6" s="16"/>
      <c r="N6" s="16"/>
      <c r="O6" s="16"/>
      <c r="P6" s="16"/>
      <c r="Q6" s="16"/>
      <c r="R6" s="14"/>
      <c r="S6" s="14"/>
      <c r="T6" s="14"/>
    </row>
    <row r="7" spans="1:37" ht="26.25" customHeight="1" x14ac:dyDescent="0.4">
      <c r="A7" s="117" t="s">
        <v>10</v>
      </c>
      <c r="B7" s="118"/>
      <c r="C7" s="117" t="s">
        <v>9</v>
      </c>
      <c r="D7" s="120"/>
      <c r="E7" s="121" t="s">
        <v>8</v>
      </c>
      <c r="J7" s="16"/>
      <c r="K7" s="16"/>
      <c r="L7" s="16"/>
      <c r="M7" s="16"/>
      <c r="N7" s="16"/>
      <c r="O7" s="16"/>
      <c r="P7" s="16"/>
      <c r="Q7" s="16"/>
      <c r="R7" s="14"/>
      <c r="S7" s="14"/>
      <c r="T7" s="14"/>
    </row>
    <row r="8" spans="1:37" ht="63" customHeight="1" x14ac:dyDescent="0.4">
      <c r="A8" s="21" t="s">
        <v>7</v>
      </c>
      <c r="B8" s="21" t="s">
        <v>6</v>
      </c>
      <c r="C8" s="21" t="s">
        <v>15</v>
      </c>
      <c r="D8" s="21" t="s">
        <v>16</v>
      </c>
      <c r="E8" s="121"/>
      <c r="J8" s="16"/>
      <c r="K8" s="16"/>
      <c r="L8" s="16"/>
      <c r="M8" s="16"/>
      <c r="N8" s="16"/>
      <c r="O8" s="16"/>
      <c r="P8" s="16"/>
      <c r="Q8" s="16"/>
      <c r="R8" s="14"/>
      <c r="S8" s="14"/>
      <c r="T8" s="14"/>
      <c r="AK8" s="1" t="s">
        <v>5</v>
      </c>
    </row>
    <row r="9" spans="1:37" ht="102" customHeight="1" x14ac:dyDescent="0.4">
      <c r="A9" s="24">
        <v>11</v>
      </c>
      <c r="B9" s="12" t="s">
        <v>63</v>
      </c>
      <c r="C9" s="10">
        <v>0</v>
      </c>
      <c r="D9" s="10">
        <v>0</v>
      </c>
      <c r="E9" s="11">
        <f t="shared" ref="E9:E19" si="0">IFERROR(D9/C9*100-100,)</f>
        <v>0</v>
      </c>
      <c r="J9" s="16"/>
      <c r="K9" s="15"/>
      <c r="L9" s="14"/>
      <c r="M9" s="14"/>
      <c r="N9" s="14"/>
      <c r="O9" s="14"/>
      <c r="P9" s="14"/>
      <c r="Q9" s="14"/>
      <c r="R9" s="14"/>
      <c r="S9" s="14"/>
      <c r="T9" s="14"/>
      <c r="AK9" s="1" t="s">
        <v>4</v>
      </c>
    </row>
    <row r="10" spans="1:37" ht="150" x14ac:dyDescent="0.4">
      <c r="A10" s="24">
        <v>1</v>
      </c>
      <c r="B10" s="12" t="s">
        <v>64</v>
      </c>
      <c r="C10" s="10">
        <v>6000</v>
      </c>
      <c r="D10" s="10">
        <v>3000</v>
      </c>
      <c r="E10" s="11">
        <f t="shared" si="0"/>
        <v>-50</v>
      </c>
      <c r="K10" s="15"/>
      <c r="L10" s="14"/>
      <c r="M10" s="14"/>
      <c r="N10" s="14"/>
      <c r="O10" s="14"/>
      <c r="P10" s="14"/>
      <c r="Q10" s="14"/>
      <c r="R10" s="14"/>
      <c r="S10" s="14"/>
      <c r="T10" s="14"/>
      <c r="AK10" s="1" t="s">
        <v>3</v>
      </c>
    </row>
    <row r="11" spans="1:37" ht="90" x14ac:dyDescent="0.4">
      <c r="A11" s="24">
        <v>1</v>
      </c>
      <c r="B11" s="33" t="s">
        <v>65</v>
      </c>
      <c r="C11" s="10">
        <v>0</v>
      </c>
      <c r="D11" s="10">
        <v>1000</v>
      </c>
      <c r="E11" s="11">
        <f t="shared" si="0"/>
        <v>0</v>
      </c>
      <c r="K11" s="15"/>
      <c r="L11" s="14"/>
      <c r="M11" s="14"/>
      <c r="N11" s="14"/>
      <c r="O11" s="14"/>
      <c r="P11" s="14"/>
      <c r="Q11" s="14"/>
      <c r="R11" s="14"/>
      <c r="S11" s="14"/>
      <c r="T11" s="14"/>
    </row>
    <row r="12" spans="1:37" ht="126" x14ac:dyDescent="0.4">
      <c r="A12" s="24">
        <v>1</v>
      </c>
      <c r="B12" s="12" t="s">
        <v>66</v>
      </c>
      <c r="C12" s="10">
        <v>0</v>
      </c>
      <c r="D12" s="10">
        <v>0</v>
      </c>
      <c r="E12" s="11">
        <f t="shared" si="0"/>
        <v>0</v>
      </c>
      <c r="K12" s="15"/>
      <c r="L12" s="14"/>
      <c r="M12" s="14"/>
      <c r="N12" s="14"/>
      <c r="O12" s="14"/>
      <c r="P12" s="14"/>
      <c r="Q12" s="14"/>
      <c r="R12" s="14"/>
      <c r="S12" s="14"/>
      <c r="T12" s="14"/>
    </row>
    <row r="13" spans="1:37" ht="60" x14ac:dyDescent="0.4">
      <c r="A13" s="24">
        <v>1</v>
      </c>
      <c r="B13" s="33" t="s">
        <v>67</v>
      </c>
      <c r="C13" s="10">
        <v>0</v>
      </c>
      <c r="D13" s="10">
        <v>2128</v>
      </c>
      <c r="E13" s="11">
        <f t="shared" si="0"/>
        <v>0</v>
      </c>
      <c r="K13" s="14"/>
      <c r="L13" s="14"/>
      <c r="M13" s="14"/>
      <c r="N13" s="14"/>
      <c r="O13" s="14"/>
      <c r="P13" s="14"/>
      <c r="Q13" s="14"/>
      <c r="R13" s="14"/>
      <c r="S13" s="14"/>
      <c r="T13" s="14"/>
    </row>
    <row r="14" spans="1:37" ht="105" x14ac:dyDescent="0.4">
      <c r="A14" s="24">
        <v>1</v>
      </c>
      <c r="B14" s="37" t="s">
        <v>159</v>
      </c>
      <c r="C14" s="10">
        <v>2160</v>
      </c>
      <c r="D14" s="10">
        <v>4800</v>
      </c>
      <c r="E14" s="11">
        <f t="shared" si="0"/>
        <v>122.22222222222223</v>
      </c>
      <c r="K14" s="14"/>
      <c r="L14" s="14"/>
      <c r="M14" s="14"/>
      <c r="N14" s="14"/>
      <c r="O14" s="14"/>
      <c r="P14" s="14"/>
      <c r="Q14" s="14"/>
      <c r="R14" s="14"/>
      <c r="S14" s="14"/>
      <c r="T14" s="14"/>
    </row>
    <row r="15" spans="1:37" ht="78.75" x14ac:dyDescent="0.4">
      <c r="A15" s="24">
        <v>1</v>
      </c>
      <c r="B15" s="37" t="s">
        <v>68</v>
      </c>
      <c r="C15" s="10">
        <v>0</v>
      </c>
      <c r="D15" s="10">
        <v>4580</v>
      </c>
      <c r="E15" s="11">
        <f t="shared" si="0"/>
        <v>0</v>
      </c>
      <c r="K15" s="13"/>
    </row>
    <row r="16" spans="1:37" ht="94.5" x14ac:dyDescent="0.4">
      <c r="A16" s="24">
        <v>1</v>
      </c>
      <c r="B16" s="37" t="s">
        <v>69</v>
      </c>
      <c r="C16" s="10">
        <v>0</v>
      </c>
      <c r="D16" s="10">
        <v>4500</v>
      </c>
      <c r="E16" s="11">
        <f t="shared" si="0"/>
        <v>0</v>
      </c>
      <c r="K16" s="13"/>
    </row>
    <row r="17" spans="1:11" ht="47.25" x14ac:dyDescent="0.4">
      <c r="A17" s="24">
        <v>1</v>
      </c>
      <c r="B17" s="12" t="s">
        <v>70</v>
      </c>
      <c r="C17" s="10">
        <v>0</v>
      </c>
      <c r="D17" s="10">
        <v>0</v>
      </c>
      <c r="E17" s="11">
        <f t="shared" si="0"/>
        <v>0</v>
      </c>
      <c r="K17" s="13"/>
    </row>
    <row r="18" spans="1:11" ht="78.75" x14ac:dyDescent="0.4">
      <c r="A18" s="24">
        <v>1</v>
      </c>
      <c r="B18" s="12" t="s">
        <v>75</v>
      </c>
      <c r="C18" s="10">
        <v>7840</v>
      </c>
      <c r="D18" s="10">
        <v>6992</v>
      </c>
      <c r="E18" s="11"/>
      <c r="K18" s="13"/>
    </row>
    <row r="19" spans="1:11" ht="141.75" x14ac:dyDescent="0.4">
      <c r="A19" s="24">
        <v>1</v>
      </c>
      <c r="B19" s="12" t="s">
        <v>71</v>
      </c>
      <c r="C19" s="10">
        <v>0</v>
      </c>
      <c r="D19" s="10">
        <v>0</v>
      </c>
      <c r="E19" s="11">
        <f t="shared" si="0"/>
        <v>0</v>
      </c>
    </row>
    <row r="20" spans="1:11" ht="75" x14ac:dyDescent="0.4">
      <c r="A20" s="24">
        <v>1</v>
      </c>
      <c r="B20" s="33" t="s">
        <v>72</v>
      </c>
      <c r="C20" s="10">
        <v>0</v>
      </c>
      <c r="D20" s="10">
        <v>1000</v>
      </c>
      <c r="E20" s="11"/>
    </row>
    <row r="21" spans="1:11" x14ac:dyDescent="0.4">
      <c r="A21" s="24">
        <v>0</v>
      </c>
      <c r="B21" s="12" t="s">
        <v>149</v>
      </c>
      <c r="C21" s="10">
        <v>2663.5</v>
      </c>
      <c r="D21" s="10">
        <v>0</v>
      </c>
      <c r="E21" s="11"/>
    </row>
    <row r="22" spans="1:11" s="8" customFormat="1" x14ac:dyDescent="0.25">
      <c r="A22" s="131" t="s">
        <v>2</v>
      </c>
      <c r="B22" s="131"/>
      <c r="C22" s="22">
        <f>SUM(C9:C21)</f>
        <v>18663.5</v>
      </c>
      <c r="D22" s="22">
        <f>SUM(D9:D21)</f>
        <v>28000</v>
      </c>
      <c r="E22" s="23">
        <f>IFERROR(D22/C22*100-100,)</f>
        <v>50.025450746108703</v>
      </c>
      <c r="F22" s="9"/>
    </row>
    <row r="23" spans="1:11" x14ac:dyDescent="0.4">
      <c r="A23" s="129"/>
      <c r="B23" s="129"/>
      <c r="C23" s="129"/>
      <c r="D23" s="129"/>
      <c r="E23" s="129"/>
    </row>
    <row r="24" spans="1:11" x14ac:dyDescent="0.4">
      <c r="A24" s="127" t="s">
        <v>1</v>
      </c>
      <c r="B24" s="128"/>
      <c r="C24" s="128"/>
      <c r="D24" s="128"/>
      <c r="E24" s="128"/>
      <c r="G24" s="7"/>
    </row>
    <row r="25" spans="1:11" x14ac:dyDescent="0.4">
      <c r="A25" s="132"/>
      <c r="B25" s="133"/>
      <c r="C25" s="133"/>
      <c r="D25" s="133"/>
      <c r="E25" s="133"/>
    </row>
    <row r="26" spans="1:11" x14ac:dyDescent="0.4">
      <c r="A26" s="6"/>
      <c r="B26" s="6"/>
      <c r="C26" s="6"/>
      <c r="D26" s="6"/>
      <c r="E26" s="6"/>
    </row>
    <row r="27" spans="1:11" x14ac:dyDescent="0.4">
      <c r="A27" s="127" t="s">
        <v>0</v>
      </c>
      <c r="B27" s="128"/>
      <c r="C27" s="128"/>
      <c r="D27" s="128"/>
      <c r="E27" s="128"/>
      <c r="F27" s="5"/>
      <c r="G27" s="4"/>
      <c r="H27" s="4"/>
      <c r="I27" s="3"/>
    </row>
    <row r="28" spans="1:11" ht="129" customHeight="1" x14ac:dyDescent="0.4">
      <c r="A28" s="130" t="s">
        <v>18</v>
      </c>
      <c r="B28" s="130"/>
      <c r="C28" s="130"/>
      <c r="D28" s="130"/>
      <c r="E28" s="130"/>
    </row>
    <row r="29" spans="1:11" ht="181.5" customHeight="1" x14ac:dyDescent="0.4">
      <c r="A29" s="130"/>
      <c r="B29" s="130"/>
      <c r="C29" s="130"/>
      <c r="D29" s="130"/>
      <c r="E29" s="130"/>
    </row>
    <row r="30" spans="1:11" x14ac:dyDescent="0.4"/>
    <row r="31" spans="1:11" x14ac:dyDescent="0.4"/>
    <row r="32" spans="1:11" x14ac:dyDescent="0.4"/>
    <row r="33" x14ac:dyDescent="0.4"/>
  </sheetData>
  <mergeCells count="17">
    <mergeCell ref="A23:E23"/>
    <mergeCell ref="A24:E24"/>
    <mergeCell ref="A25:E25"/>
    <mergeCell ref="A27:E27"/>
    <mergeCell ref="A28:E29"/>
    <mergeCell ref="A22:B22"/>
    <mergeCell ref="A1:E1"/>
    <mergeCell ref="A2:E2"/>
    <mergeCell ref="A3:B3"/>
    <mergeCell ref="C3:E3"/>
    <mergeCell ref="A4:B4"/>
    <mergeCell ref="C4:E4"/>
    <mergeCell ref="A6:B6"/>
    <mergeCell ref="C6:E6"/>
    <mergeCell ref="A7:B7"/>
    <mergeCell ref="C7:D7"/>
    <mergeCell ref="E7:E8"/>
  </mergeCells>
  <dataValidations count="1">
    <dataValidation type="list" allowBlank="1" showInputMessage="1" showErrorMessage="1" sqref="AK8:AK9" xr:uid="{59C993F8-C242-4749-B8EF-1105F3DC34EF}">
      <formula1>$AK$8:$AK$9</formula1>
    </dataValidation>
  </dataValidations>
  <pageMargins left="0.511811024" right="0.511811024" top="0.78740157499999996" bottom="0.78740157499999996" header="0.31496062000000002" footer="0.31496062000000002"/>
  <pageSetup paperSize="9" scale="59" orientation="landscape" r:id="rId1"/>
  <rowBreaks count="2" manualBreakCount="2">
    <brk id="11" max="16383" man="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21</vt:i4>
      </vt:variant>
      <vt:variant>
        <vt:lpstr>Intervalos Nomeados</vt:lpstr>
      </vt:variant>
      <vt:variant>
        <vt:i4>19</vt:i4>
      </vt:variant>
    </vt:vector>
  </HeadingPairs>
  <TitlesOfParts>
    <vt:vector size="40" baseType="lpstr">
      <vt:lpstr>2023</vt:lpstr>
      <vt:lpstr>QUADRO GERAL</vt:lpstr>
      <vt:lpstr>AQUISIÇÃO</vt:lpstr>
      <vt:lpstr>ATHIS</vt:lpstr>
      <vt:lpstr>CAPACITAÇÃO</vt:lpstr>
      <vt:lpstr>CE</vt:lpstr>
      <vt:lpstr>CEAU</vt:lpstr>
      <vt:lpstr>CED</vt:lpstr>
      <vt:lpstr>CEF</vt:lpstr>
      <vt:lpstr>CEP</vt:lpstr>
      <vt:lpstr>CFA</vt:lpstr>
      <vt:lpstr>COMUNICAÇÃO</vt:lpstr>
      <vt:lpstr>CPUA</vt:lpstr>
      <vt:lpstr>CSC ATENDIMENTO</vt:lpstr>
      <vt:lpstr>CSC FISCALIZAÇÃO</vt:lpstr>
      <vt:lpstr>FUNDO DE APOIO</vt:lpstr>
      <vt:lpstr>GERAD</vt:lpstr>
      <vt:lpstr>GERGER</vt:lpstr>
      <vt:lpstr>GERFIS</vt:lpstr>
      <vt:lpstr>PATROCÍNIO</vt:lpstr>
      <vt:lpstr>RESERVA DE CONTINGÊNCIA</vt:lpstr>
      <vt:lpstr>AQUISIÇÃO!Area_de_impressao</vt:lpstr>
      <vt:lpstr>ATHIS!Area_de_impressao</vt:lpstr>
      <vt:lpstr>CAPACITAÇÃO!Area_de_impressao</vt:lpstr>
      <vt:lpstr>CE!Area_de_impressao</vt:lpstr>
      <vt:lpstr>CEAU!Area_de_impressao</vt:lpstr>
      <vt:lpstr>CED!Area_de_impressao</vt:lpstr>
      <vt:lpstr>CEF!Area_de_impressao</vt:lpstr>
      <vt:lpstr>CEP!Area_de_impressao</vt:lpstr>
      <vt:lpstr>CFA!Area_de_impressao</vt:lpstr>
      <vt:lpstr>COMUNICAÇÃO!Area_de_impressao</vt:lpstr>
      <vt:lpstr>CPUA!Area_de_impressao</vt:lpstr>
      <vt:lpstr>'CSC ATENDIMENTO'!Area_de_impressao</vt:lpstr>
      <vt:lpstr>'CSC FISCALIZAÇÃO'!Area_de_impressao</vt:lpstr>
      <vt:lpstr>'FUNDO DE APOIO'!Area_de_impressao</vt:lpstr>
      <vt:lpstr>GERAD!Area_de_impressao</vt:lpstr>
      <vt:lpstr>GERFIS!Area_de_impressao</vt:lpstr>
      <vt:lpstr>GERGER!Area_de_impressao</vt:lpstr>
      <vt:lpstr>'QUADRO GERAL'!Area_de_impressao</vt:lpstr>
      <vt:lpstr>'RESERVA DE CONTINGÊNCIA'!Area_de_impressao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Cristino</dc:creator>
  <cp:lastModifiedBy>secge</cp:lastModifiedBy>
  <cp:lastPrinted>2023-05-10T15:00:51Z</cp:lastPrinted>
  <dcterms:created xsi:type="dcterms:W3CDTF">2021-09-22T19:22:37Z</dcterms:created>
  <dcterms:modified xsi:type="dcterms:W3CDTF">2023-05-10T15:04:06Z</dcterms:modified>
</cp:coreProperties>
</file>